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s\jtorregt\Documents\001\PARA PUBLICAR\"/>
    </mc:Choice>
  </mc:AlternateContent>
  <bookViews>
    <workbookView xWindow="0" yWindow="0" windowWidth="28800" windowHeight="12300"/>
  </bookViews>
  <sheets>
    <sheet name="VOLUMEN GLOBAL" sheetId="5" r:id="rId1"/>
    <sheet name="CUADRO INDIVIDUAL" sheetId="1" r:id="rId2"/>
    <sheet name="TOTALES" sheetId="7" r:id="rId3"/>
    <sheet name="Gráfico TOTALES - Importes" sheetId="12" r:id="rId4"/>
    <sheet name="Gráfico TOTALES - Contratos" sheetId="9" r:id="rId5"/>
    <sheet name="Gráfico TOTALES - Porcentajes" sheetId="14" r:id="rId6"/>
  </sheets>
  <definedNames>
    <definedName name="_xlnm.Print_Titles" localSheetId="2">TOTALES!$1:$5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7" l="1"/>
  <c r="G22" i="7" l="1"/>
  <c r="F21" i="7"/>
  <c r="F11" i="7"/>
  <c r="G13" i="7"/>
  <c r="G12" i="7"/>
  <c r="K24" i="1"/>
  <c r="K20" i="1"/>
  <c r="K21" i="1"/>
  <c r="K22" i="1"/>
  <c r="K23" i="1"/>
  <c r="J24" i="1"/>
  <c r="I24" i="1"/>
  <c r="J23" i="1"/>
  <c r="I23" i="1"/>
  <c r="D23" i="1"/>
  <c r="D22" i="1"/>
  <c r="E22" i="1" s="1"/>
  <c r="D21" i="1"/>
  <c r="D20" i="1"/>
  <c r="E20" i="1" s="1"/>
  <c r="D19" i="1"/>
  <c r="D24" i="1" s="1"/>
  <c r="E21" i="1" s="1"/>
  <c r="C23" i="1"/>
  <c r="C22" i="1"/>
  <c r="C21" i="1"/>
  <c r="C20" i="1"/>
  <c r="C19" i="1"/>
  <c r="J13" i="1"/>
  <c r="I13" i="1"/>
  <c r="E23" i="1" l="1"/>
  <c r="E19" i="1"/>
  <c r="E24" i="1" s="1"/>
  <c r="U10" i="5"/>
  <c r="U11" i="5"/>
  <c r="U12" i="5"/>
  <c r="U9" i="5"/>
  <c r="T10" i="5"/>
  <c r="T11" i="5"/>
  <c r="T12" i="5"/>
  <c r="T9" i="5"/>
  <c r="T13" i="5" l="1"/>
  <c r="G14" i="7"/>
  <c r="J22" i="1"/>
  <c r="E23" i="7" s="1"/>
  <c r="J21" i="1"/>
  <c r="D23" i="7" s="1"/>
  <c r="J20" i="1"/>
  <c r="C23" i="7" s="1"/>
  <c r="J19" i="1"/>
  <c r="B23" i="7" s="1"/>
  <c r="E22" i="7"/>
  <c r="D22" i="7"/>
  <c r="C22" i="7"/>
  <c r="B22" i="7"/>
  <c r="J12" i="1"/>
  <c r="J11" i="1"/>
  <c r="J10" i="1"/>
  <c r="J9" i="1"/>
  <c r="D12" i="1"/>
  <c r="E20" i="7" s="1"/>
  <c r="D11" i="1"/>
  <c r="D20" i="7" s="1"/>
  <c r="D10" i="1"/>
  <c r="C20" i="7" s="1"/>
  <c r="D9" i="1"/>
  <c r="B20" i="7" s="1"/>
  <c r="I22" i="1"/>
  <c r="E13" i="7" s="1"/>
  <c r="I21" i="1"/>
  <c r="D13" i="7" s="1"/>
  <c r="I20" i="1"/>
  <c r="C13" i="7" s="1"/>
  <c r="I19" i="1"/>
  <c r="B13" i="7" s="1"/>
  <c r="E12" i="7"/>
  <c r="D12" i="7"/>
  <c r="C12" i="7"/>
  <c r="B12" i="7"/>
  <c r="I12" i="1"/>
  <c r="E11" i="7" s="1"/>
  <c r="I11" i="1"/>
  <c r="D11" i="7" s="1"/>
  <c r="I10" i="1"/>
  <c r="C11" i="7" s="1"/>
  <c r="I9" i="1"/>
  <c r="C12" i="1"/>
  <c r="E10" i="7" s="1"/>
  <c r="C11" i="1"/>
  <c r="D10" i="7" s="1"/>
  <c r="C10" i="1"/>
  <c r="C10" i="7" s="1"/>
  <c r="C9" i="1"/>
  <c r="B10" i="7" s="1"/>
  <c r="L13" i="5"/>
  <c r="M13" i="5"/>
  <c r="K13" i="5"/>
  <c r="E21" i="7" l="1"/>
  <c r="E24" i="7" s="1"/>
  <c r="B21" i="7"/>
  <c r="J14" i="1"/>
  <c r="K13" i="1" s="1"/>
  <c r="B11" i="7"/>
  <c r="H11" i="7" s="1"/>
  <c r="I14" i="1"/>
  <c r="C21" i="7"/>
  <c r="C24" i="7" s="1"/>
  <c r="D21" i="7"/>
  <c r="D24" i="7" s="1"/>
  <c r="G24" i="7"/>
  <c r="F24" i="7"/>
  <c r="H22" i="7"/>
  <c r="H23" i="7"/>
  <c r="H20" i="7"/>
  <c r="H10" i="7"/>
  <c r="H12" i="7"/>
  <c r="H13" i="7"/>
  <c r="F14" i="7"/>
  <c r="H21" i="7" l="1"/>
  <c r="H24" i="7" s="1"/>
  <c r="K10" i="1"/>
  <c r="B24" i="7"/>
  <c r="K11" i="1"/>
  <c r="K12" i="1"/>
  <c r="H14" i="7"/>
  <c r="B13" i="5"/>
  <c r="R13" i="5"/>
  <c r="Q13" i="5"/>
  <c r="O13" i="5"/>
  <c r="N13" i="5"/>
  <c r="E13" i="5"/>
  <c r="H13" i="5"/>
  <c r="I13" i="5"/>
  <c r="F13" i="5"/>
  <c r="G12" i="5" s="1"/>
  <c r="C13" i="5"/>
  <c r="D12" i="5" s="1"/>
  <c r="J9" i="5" l="1"/>
  <c r="U13" i="5"/>
  <c r="J11" i="5"/>
  <c r="S10" i="5"/>
  <c r="J12" i="5"/>
  <c r="S9" i="5"/>
  <c r="P11" i="5"/>
  <c r="P10" i="5"/>
  <c r="J10" i="5"/>
  <c r="P9" i="5"/>
  <c r="S12" i="5"/>
  <c r="P12" i="5"/>
  <c r="S11" i="5"/>
  <c r="D14" i="7"/>
  <c r="C14" i="7"/>
  <c r="E14" i="7"/>
  <c r="B14" i="7"/>
  <c r="S13" i="5" l="1"/>
  <c r="P13" i="5"/>
  <c r="J13" i="5"/>
  <c r="G11" i="5"/>
  <c r="D11" i="5"/>
  <c r="D10" i="5" l="1"/>
  <c r="K19" i="1" l="1"/>
  <c r="G10" i="5"/>
  <c r="G9" i="5"/>
  <c r="G13" i="5" s="1"/>
  <c r="D9" i="5"/>
  <c r="K9" i="1"/>
  <c r="K14" i="1" s="1"/>
  <c r="D13" i="5" l="1"/>
  <c r="C24" i="1" l="1"/>
  <c r="C13" i="1"/>
  <c r="D13" i="1"/>
  <c r="E9" i="1" s="1"/>
  <c r="E11" i="1" l="1"/>
  <c r="E10" i="1"/>
  <c r="E12" i="1"/>
  <c r="E13" i="1" l="1"/>
</calcChain>
</file>

<file path=xl/sharedStrings.xml><?xml version="1.0" encoding="utf-8"?>
<sst xmlns="http://schemas.openxmlformats.org/spreadsheetml/2006/main" count="112" uniqueCount="37">
  <si>
    <t>%</t>
  </si>
  <si>
    <t>Documento reelaborado por la Unidad de Transparencia</t>
  </si>
  <si>
    <t>TOTALES</t>
  </si>
  <si>
    <t>Tipo de Contratos</t>
  </si>
  <si>
    <t>OBRAS</t>
  </si>
  <si>
    <t>ARRENDAMIENTOS</t>
  </si>
  <si>
    <t>SERVICIOS</t>
  </si>
  <si>
    <t>SUMINISTROS</t>
  </si>
  <si>
    <t>Número 
Contratos</t>
  </si>
  <si>
    <t>% sobre total</t>
  </si>
  <si>
    <t>Sumas totales</t>
  </si>
  <si>
    <t>PROCEDIMIENTO ABIERTO CRITERIO PRECIO</t>
  </si>
  <si>
    <t>PROCEDIMIENTO ABIERTO CRITERIOS MÚLTIPLES</t>
  </si>
  <si>
    <t>PROCEDIMIENTO NEGOCIADO SIN PUBLICIDAD</t>
  </si>
  <si>
    <t xml:space="preserve"> Procedimiento Abierto criterios múltiples</t>
  </si>
  <si>
    <t>Procedimiento Abierto criterio precio</t>
  </si>
  <si>
    <t>IMPORTE SIN IVA</t>
  </si>
  <si>
    <t>CONTRATOS PRIVADOS</t>
  </si>
  <si>
    <t>Nº Contratos</t>
  </si>
  <si>
    <t>Precio sin IVA</t>
  </si>
  <si>
    <t>DATOS ESTADÍSTICOS SOBRE EL PORCENTAJE EN VOLUMEN PRESUPUESTARIO DE CONTRATOS ADJUDICADOS A TRAVÉS 
DE CADA UNO DE LOS PROCEDIMIENTOS PREVISTOS EN LA LEGISLACIÓN DE CONTRATOS DEL SECTOR PÚBLICO AÑO 2016</t>
  </si>
  <si>
    <t>DATOS ESTADÍSTICOS SOBRE EL PORCENTAJE EN VOLUMEN PRESUPUESTARIO DE CONTRATOS ADJUDICADOS A TRAVÉS DE CADA UNO DE LOS PROCEDIMIENTOS PREVISTOS EN LA LEGISLACIÓN DE CONTRATOS DEL SECTOR PÚBLICO - AÑO 2016</t>
  </si>
  <si>
    <t>Número de Contratos adjudicados año 2016</t>
  </si>
  <si>
    <t>Importes Totales contratos adjudicados año 2016</t>
  </si>
  <si>
    <t>DATOS ESTADÍSTICOS SOBRE EL PORCENTAJE EN VOLUMEN PRESUPUESTARIO DE CONTRATOS ADJUDICADOS
 A TRAVÉS DE CADA UNO DE LOS PROCEDIMIENTOS PREVISTOS EN LA LEGISLACIÓN DE CONTRATOS DEL SECTOR PÚBLICO AÑO 2016</t>
  </si>
  <si>
    <t>Total Nº Contratos</t>
  </si>
  <si>
    <t>Totales en euros (€)</t>
  </si>
  <si>
    <t>CONTRATOS ESPECIALES</t>
  </si>
  <si>
    <t>PROCEDIMIENTO NEGOCIADO CON PUBLICIDAD</t>
  </si>
  <si>
    <t>Procedimiento Negociado con publicidad</t>
  </si>
  <si>
    <t xml:space="preserve"> Procedimiento negociado sin publicidad</t>
  </si>
  <si>
    <t>TOTALES (€)</t>
  </si>
  <si>
    <r>
      <t xml:space="preserve">Versión: </t>
    </r>
    <r>
      <rPr>
        <b/>
        <sz val="9"/>
        <color theme="1"/>
        <rFont val="Calibri"/>
        <family val="2"/>
        <scheme val="minor"/>
      </rPr>
      <t>14</t>
    </r>
    <r>
      <rPr>
        <sz val="9"/>
        <color theme="1"/>
        <rFont val="Calibri"/>
        <family val="2"/>
        <scheme val="minor"/>
      </rPr>
      <t xml:space="preserve"> </t>
    </r>
    <r>
      <rPr>
        <b/>
        <sz val="9"/>
        <color theme="1"/>
        <rFont val="Calibri"/>
        <family val="2"/>
        <scheme val="minor"/>
      </rPr>
      <t>de diciembre de 2020</t>
    </r>
  </si>
  <si>
    <r>
      <t xml:space="preserve">Versión: </t>
    </r>
    <r>
      <rPr>
        <b/>
        <sz val="9"/>
        <color theme="1"/>
        <rFont val="Calibri"/>
        <family val="2"/>
        <scheme val="minor"/>
      </rPr>
      <t>14 de diciembre de 2020</t>
    </r>
  </si>
  <si>
    <r>
      <t xml:space="preserve">Fuente: </t>
    </r>
    <r>
      <rPr>
        <b/>
        <sz val="9"/>
        <color theme="1"/>
        <rFont val="Calibri"/>
        <family val="2"/>
        <scheme val="minor"/>
      </rPr>
      <t>CONTRATACIÓN Y TRANSPARENCIA</t>
    </r>
  </si>
  <si>
    <r>
      <t xml:space="preserve">Fuente: </t>
    </r>
    <r>
      <rPr>
        <b/>
        <sz val="11"/>
        <color theme="1"/>
        <rFont val="Calibri"/>
        <family val="2"/>
        <scheme val="minor"/>
      </rPr>
      <t>CONTRATACIÓN Y TRANSPARENCIA</t>
    </r>
  </si>
  <si>
    <r>
      <t xml:space="preserve">Versión: </t>
    </r>
    <r>
      <rPr>
        <b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de diciembre de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</si>
</sst>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;[Red]#,##0.00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002060"/>
      </left>
      <right style="double">
        <color rgb="FF002060"/>
      </right>
      <top style="double">
        <color rgb="FF002060"/>
      </top>
      <bottom style="double">
        <color rgb="FF002060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 style="thick">
        <color rgb="FF002060"/>
      </left>
      <right/>
      <top style="thick">
        <color rgb="FF002060"/>
      </top>
      <bottom style="thick">
        <color rgb="FF002060"/>
      </bottom>
      <diagonal/>
    </border>
    <border>
      <left/>
      <right/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166" fontId="0" fillId="0" borderId="1" xfId="0" applyNumberFormat="1" applyFont="1" applyBorder="1"/>
    <xf numFmtId="165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Border="1"/>
    <xf numFmtId="0" fontId="1" fillId="0" borderId="0" xfId="0" applyFont="1" applyBorder="1" applyAlignment="1">
      <alignment horizontal="center"/>
    </xf>
    <xf numFmtId="164" fontId="0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165" fontId="1" fillId="3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vertical="center"/>
    </xf>
    <xf numFmtId="0" fontId="10" fillId="7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3" fontId="11" fillId="4" borderId="5" xfId="0" applyNumberFormat="1" applyFont="1" applyFill="1" applyBorder="1" applyAlignment="1">
      <alignment horizontal="center" vertical="center"/>
    </xf>
    <xf numFmtId="166" fontId="11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3" fontId="13" fillId="0" borderId="7" xfId="0" applyNumberFormat="1" applyFont="1" applyBorder="1" applyAlignment="1">
      <alignment horizontal="center" vertical="center"/>
    </xf>
    <xf numFmtId="166" fontId="13" fillId="0" borderId="7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6" fontId="0" fillId="0" borderId="1" xfId="0" applyNumberFormat="1" applyBorder="1"/>
    <xf numFmtId="166" fontId="1" fillId="3" borderId="1" xfId="0" applyNumberFormat="1" applyFont="1" applyFill="1" applyBorder="1" applyAlignment="1">
      <alignment horizontal="right"/>
    </xf>
    <xf numFmtId="1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 vertical="center"/>
    </xf>
    <xf numFmtId="1" fontId="15" fillId="4" borderId="1" xfId="0" quotePrefix="1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" fontId="15" fillId="4" borderId="5" xfId="0" applyNumberFormat="1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horizontal="center" vertical="center"/>
    </xf>
    <xf numFmtId="1" fontId="16" fillId="0" borderId="7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166" fontId="15" fillId="4" borderId="1" xfId="0" applyNumberFormat="1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6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1" fontId="11" fillId="4" borderId="1" xfId="0" quotePrefix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/>
    <xf numFmtId="0" fontId="5" fillId="6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600">
                <a:solidFill>
                  <a:srgbClr val="0070C0"/>
                </a:solidFill>
              </a:rPr>
              <a:t>IMPORTES TOTALES (€) - Año</a:t>
            </a:r>
            <a:r>
              <a:rPr lang="en-US" sz="1600" baseline="0">
                <a:solidFill>
                  <a:srgbClr val="0070C0"/>
                </a:solidFill>
              </a:rPr>
              <a:t> 2016</a:t>
            </a:r>
            <a:r>
              <a:rPr lang="en-US" sz="1600">
                <a:solidFill>
                  <a:srgbClr val="0070C0"/>
                </a:solidFill>
              </a:rPr>
              <a:t> </a:t>
            </a:r>
          </a:p>
        </c:rich>
      </c:tx>
      <c:layout>
        <c:manualLayout>
          <c:xMode val="edge"/>
          <c:yMode val="edge"/>
          <c:x val="0.33648964194937836"/>
          <c:y val="2.7235731094293034E-2"/>
        </c:manualLayout>
      </c:layout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view3D>
      <c:rotX val="0"/>
      <c:rotY val="0"/>
      <c:depthPercent val="100"/>
      <c:rAngAx val="0"/>
      <c:perspective val="60"/>
    </c:view3D>
    <c:floor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floor>
    <c:side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sideWall>
    <c:backWall>
      <c:thickness val="0"/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TOTALES!$A$20</c:f>
              <c:strCache>
                <c:ptCount val="1"/>
                <c:pt idx="0">
                  <c:v>PROCEDIMIENTO ABIERTO CRITERIO PRECIO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0.23966845180415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F6D-42C8-B3FF-F28A044C9923}"/>
                </c:ext>
              </c:extLst>
            </c:dLbl>
            <c:dLbl>
              <c:idx val="2"/>
              <c:layout>
                <c:manualLayout>
                  <c:x val="-4.0930231358939466E-3"/>
                  <c:y val="-0.237584378310210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F6D-42C8-B3FF-F28A044C9923}"/>
                </c:ext>
              </c:extLst>
            </c:dLbl>
            <c:dLbl>
              <c:idx val="3"/>
              <c:layout>
                <c:manualLayout>
                  <c:x val="-2.7286820905958477E-3"/>
                  <c:y val="-5.00177638547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F6D-42C8-B3FF-F28A044C9923}"/>
                </c:ext>
              </c:extLst>
            </c:dLbl>
            <c:spPr>
              <a:solidFill>
                <a:srgbClr val="00B0F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TOTALES!$B$19:$G$19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ESPECIALES</c:v>
                </c:pt>
                <c:pt idx="5">
                  <c:v>CONTRATOS PRIVADOS</c:v>
                </c:pt>
              </c:strCache>
            </c:strRef>
          </c:cat>
          <c:val>
            <c:numRef>
              <c:f>TOTALES!$B$20:$G$20</c:f>
              <c:numCache>
                <c:formatCode>#,##0.00\ "€"</c:formatCode>
                <c:ptCount val="6"/>
                <c:pt idx="0">
                  <c:v>5353262.47</c:v>
                </c:pt>
                <c:pt idx="1">
                  <c:v>719008.26</c:v>
                </c:pt>
                <c:pt idx="2">
                  <c:v>190578.26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6D-42C8-B3FF-F28A044C9923}"/>
            </c:ext>
          </c:extLst>
        </c:ser>
        <c:ser>
          <c:idx val="1"/>
          <c:order val="1"/>
          <c:tx>
            <c:strRef>
              <c:f>TOTALES!$A$21</c:f>
              <c:strCache>
                <c:ptCount val="1"/>
                <c:pt idx="0">
                  <c:v>PROCEDIMIENTO ABIERTO CRITERIOS MÚLTIPLES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0"/>
                  <c:y val="-1.4495781776492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6D-42C8-B3FF-F28A044C9923}"/>
                </c:ext>
              </c:extLst>
            </c:dLbl>
            <c:dLbl>
              <c:idx val="2"/>
              <c:layout>
                <c:manualLayout>
                  <c:x val="4.0930231358937965E-3"/>
                  <c:y val="-6.4635917968913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F6D-42C8-B3FF-F28A044C9923}"/>
                </c:ext>
              </c:extLst>
            </c:dLbl>
            <c:dLbl>
              <c:idx val="3"/>
              <c:layout>
                <c:manualLayout>
                  <c:x val="-5.0025260431514138E-17"/>
                  <c:y val="-8.1278866264019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F6D-42C8-B3FF-F28A044C9923}"/>
                </c:ext>
              </c:extLst>
            </c:dLbl>
            <c:dLbl>
              <c:idx val="5"/>
              <c:layout>
                <c:manualLayout>
                  <c:x val="-2.7344435461212277E-3"/>
                  <c:y val="-7.9784657473190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F7D-4BEB-B50A-7E6DA4270324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TOTALES!$B$19:$G$19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ESPECIALES</c:v>
                </c:pt>
                <c:pt idx="5">
                  <c:v>CONTRATOS PRIVADOS</c:v>
                </c:pt>
              </c:strCache>
            </c:strRef>
          </c:cat>
          <c:val>
            <c:numRef>
              <c:f>TOTALES!$B$21:$G$21</c:f>
              <c:numCache>
                <c:formatCode>#,##0.00\ "€"</c:formatCode>
                <c:ptCount val="6"/>
                <c:pt idx="0">
                  <c:v>3782492.56</c:v>
                </c:pt>
                <c:pt idx="1">
                  <c:v>8947862.5199999996</c:v>
                </c:pt>
                <c:pt idx="2">
                  <c:v>1071119.6499999999</c:v>
                </c:pt>
                <c:pt idx="3">
                  <c:v>0</c:v>
                </c:pt>
                <c:pt idx="4">
                  <c:v>6545454.54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D-42C8-B3FF-F28A044C9923}"/>
            </c:ext>
          </c:extLst>
        </c:ser>
        <c:ser>
          <c:idx val="2"/>
          <c:order val="2"/>
          <c:tx>
            <c:strRef>
              <c:f>TOTALES!$A$22</c:f>
              <c:strCache>
                <c:ptCount val="1"/>
                <c:pt idx="0">
                  <c:v>PROCEDIMIENTO NEGOCIADO CON PUBLICIDAD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364341045297974E-3"/>
                  <c:y val="-2.0707179388628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F6D-42C8-B3FF-F28A044C9923}"/>
                </c:ext>
              </c:extLst>
            </c:dLbl>
            <c:dLbl>
              <c:idx val="1"/>
              <c:layout>
                <c:manualLayout>
                  <c:x val="1.364341045297949E-3"/>
                  <c:y val="-0.122893580169425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F6D-42C8-B3FF-F28A044C9923}"/>
                </c:ext>
              </c:extLst>
            </c:dLbl>
            <c:dLbl>
              <c:idx val="2"/>
              <c:layout>
                <c:manualLayout>
                  <c:x val="-5.4573641811916955E-3"/>
                  <c:y val="-0.17089402650383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F6D-42C8-B3FF-F28A044C9923}"/>
                </c:ext>
              </c:extLst>
            </c:dLbl>
            <c:dLbl>
              <c:idx val="3"/>
              <c:layout>
                <c:manualLayout>
                  <c:x val="0"/>
                  <c:y val="-0.10420367469746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F6D-42C8-B3FF-F28A044C9923}"/>
                </c:ext>
              </c:extLst>
            </c:dLbl>
            <c:dLbl>
              <c:idx val="5"/>
              <c:layout>
                <c:manualLayout>
                  <c:x val="-1.3672217730605635E-3"/>
                  <c:y val="-0.132274563705552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F7D-4BEB-B50A-7E6DA4270324}"/>
                </c:ext>
              </c:extLst>
            </c:dLbl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TOTALES!$B$19:$G$19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ESPECIALES</c:v>
                </c:pt>
                <c:pt idx="5">
                  <c:v>CONTRATOS PRIVADOS</c:v>
                </c:pt>
              </c:strCache>
            </c:strRef>
          </c:cat>
          <c:val>
            <c:numRef>
              <c:f>TOTALES!$B$22:$G$22</c:f>
              <c:numCache>
                <c:formatCode>#,##0.00\ "€"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D-42C8-B3FF-F28A044C9923}"/>
            </c:ext>
          </c:extLst>
        </c:ser>
        <c:ser>
          <c:idx val="3"/>
          <c:order val="3"/>
          <c:tx>
            <c:strRef>
              <c:f>TOTALES!$A$23</c:f>
              <c:strCache>
                <c:ptCount val="1"/>
                <c:pt idx="0">
                  <c:v>PROCEDIMIENTO NEGOCIADO SIN PUBLICIDAD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7315368541626522E-3"/>
                  <c:y val="-1.6020580672274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F6D-42C8-B3FF-F28A044C9923}"/>
                </c:ext>
              </c:extLst>
            </c:dLbl>
            <c:dLbl>
              <c:idx val="1"/>
              <c:layout>
                <c:manualLayout>
                  <c:x val="-5.4573641811917961E-3"/>
                  <c:y val="-0.29593843614078824"/>
                </c:manualLayout>
              </c:layout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6D-42C8-B3FF-F28A044C9923}"/>
                </c:ext>
              </c:extLst>
            </c:dLbl>
            <c:dLbl>
              <c:idx val="2"/>
              <c:layout>
                <c:manualLayout>
                  <c:x val="-1.0005052086302828E-16"/>
                  <c:y val="-6.04381313245271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F6D-42C8-B3FF-F28A044C9923}"/>
                </c:ext>
              </c:extLst>
            </c:dLbl>
            <c:dLbl>
              <c:idx val="3"/>
              <c:layout>
                <c:manualLayout>
                  <c:x val="-4.0930231358938972E-3"/>
                  <c:y val="-0.13338070361274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F6D-42C8-B3FF-F28A044C9923}"/>
                </c:ext>
              </c:extLst>
            </c:dLbl>
            <c:dLbl>
              <c:idx val="4"/>
              <c:layout>
                <c:manualLayout>
                  <c:x val="-1.0026177179189792E-16"/>
                  <c:y val="-6.2987887478834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F7D-4BEB-B50A-7E6DA4270324}"/>
                </c:ext>
              </c:extLst>
            </c:dLbl>
            <c:dLbl>
              <c:idx val="5"/>
              <c:layout>
                <c:manualLayout>
                  <c:x val="-2.0052354358379584E-16"/>
                  <c:y val="-3.569313623800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F7D-4BEB-B50A-7E6DA4270324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TOTALES!$B$19:$G$19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ESPECIALES</c:v>
                </c:pt>
                <c:pt idx="5">
                  <c:v>CONTRATOS PRIVADOS</c:v>
                </c:pt>
              </c:strCache>
            </c:strRef>
          </c:cat>
          <c:val>
            <c:numRef>
              <c:f>TOTALES!$B$23:$G$23</c:f>
              <c:numCache>
                <c:formatCode>#,##0.00\ "€"</c:formatCode>
                <c:ptCount val="6"/>
                <c:pt idx="0">
                  <c:v>10802014.02</c:v>
                </c:pt>
                <c:pt idx="1">
                  <c:v>1589618.44</c:v>
                </c:pt>
                <c:pt idx="2">
                  <c:v>212797.58</c:v>
                </c:pt>
                <c:pt idx="3">
                  <c:v>0</c:v>
                </c:pt>
                <c:pt idx="4">
                  <c:v>0</c:v>
                </c:pt>
                <c:pt idx="5">
                  <c:v>22335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6D-42C8-B3FF-F28A044C992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</c:dLbls>
        <c:gapWidth val="267"/>
        <c:shape val="box"/>
        <c:axId val="510856600"/>
        <c:axId val="510858568"/>
        <c:axId val="0"/>
      </c:bar3DChart>
      <c:catAx>
        <c:axId val="510856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858568"/>
        <c:crosses val="autoZero"/>
        <c:auto val="1"/>
        <c:lblAlgn val="ctr"/>
        <c:lblOffset val="100"/>
        <c:noMultiLvlLbl val="0"/>
      </c:catAx>
      <c:valAx>
        <c:axId val="51085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0856600"/>
        <c:crosses val="autoZero"/>
        <c:crossBetween val="between"/>
      </c:valAx>
      <c:spPr>
        <a:solidFill>
          <a:schemeClr val="lt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Número de contratos adjudicados año 2016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TOTALES!$A$10</c:f>
              <c:strCache>
                <c:ptCount val="1"/>
                <c:pt idx="0">
                  <c:v>PROCEDIMIENTO ABIERTO CRITERIO PRECIO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TOTALES!$B$9:$G$9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ESPECIALES</c:v>
                </c:pt>
                <c:pt idx="5">
                  <c:v>CONTRATOS PRIVADOS</c:v>
                </c:pt>
              </c:strCache>
            </c:strRef>
          </c:cat>
          <c:val>
            <c:numRef>
              <c:f>TOTALES!$B$10:$G$10</c:f>
              <c:numCache>
                <c:formatCode>0</c:formatCode>
                <c:ptCount val="6"/>
                <c:pt idx="0">
                  <c:v>18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8-4F22-8344-0CB52E64F4C4}"/>
            </c:ext>
          </c:extLst>
        </c:ser>
        <c:ser>
          <c:idx val="1"/>
          <c:order val="1"/>
          <c:tx>
            <c:strRef>
              <c:f>TOTALES!$A$11</c:f>
              <c:strCache>
                <c:ptCount val="1"/>
                <c:pt idx="0">
                  <c:v>PROCEDIMIENTO ABIERTO CRITERIOS MÚLTIPLES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TOTALES!$B$9:$G$9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ESPECIALES</c:v>
                </c:pt>
                <c:pt idx="5">
                  <c:v>CONTRATOS PRIVADOS</c:v>
                </c:pt>
              </c:strCache>
            </c:strRef>
          </c:cat>
          <c:val>
            <c:numRef>
              <c:f>TOTALES!$B$11:$G$11</c:f>
              <c:numCache>
                <c:formatCode>0</c:formatCode>
                <c:ptCount val="6"/>
                <c:pt idx="0">
                  <c:v>8</c:v>
                </c:pt>
                <c:pt idx="1">
                  <c:v>16</c:v>
                </c:pt>
                <c:pt idx="2">
                  <c:v>15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8-4F22-8344-0CB52E64F4C4}"/>
            </c:ext>
          </c:extLst>
        </c:ser>
        <c:ser>
          <c:idx val="2"/>
          <c:order val="2"/>
          <c:tx>
            <c:strRef>
              <c:f>TOTALES!$A$12</c:f>
              <c:strCache>
                <c:ptCount val="1"/>
                <c:pt idx="0">
                  <c:v>PROCEDIMIENTO NEGOCIADO CON PUBLICIDAD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TOTALES!$B$9:$G$9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ESPECIALES</c:v>
                </c:pt>
                <c:pt idx="5">
                  <c:v>CONTRATOS PRIVADOS</c:v>
                </c:pt>
              </c:strCache>
            </c:strRef>
          </c:cat>
          <c:val>
            <c:numRef>
              <c:f>TOTALES!$B$12:$G$12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8-4F22-8344-0CB52E64F4C4}"/>
            </c:ext>
          </c:extLst>
        </c:ser>
        <c:ser>
          <c:idx val="3"/>
          <c:order val="3"/>
          <c:tx>
            <c:strRef>
              <c:f>TOTALES!$A$13</c:f>
              <c:strCache>
                <c:ptCount val="1"/>
                <c:pt idx="0">
                  <c:v>PROCEDIMIENTO NEGOCIADO SIN PUBLICIDAD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TOTALES!$B$9:$G$9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ESPECIALES</c:v>
                </c:pt>
                <c:pt idx="5">
                  <c:v>CONTRATOS PRIVADOS</c:v>
                </c:pt>
              </c:strCache>
            </c:strRef>
          </c:cat>
          <c:val>
            <c:numRef>
              <c:f>TOTALES!$B$13:$G$13</c:f>
              <c:numCache>
                <c:formatCode>#,##0</c:formatCode>
                <c:ptCount val="6"/>
                <c:pt idx="0" formatCode="0">
                  <c:v>126</c:v>
                </c:pt>
                <c:pt idx="1">
                  <c:v>66</c:v>
                </c:pt>
                <c:pt idx="2">
                  <c:v>7</c:v>
                </c:pt>
                <c:pt idx="3" formatCode="0">
                  <c:v>0</c:v>
                </c:pt>
                <c:pt idx="4" formatCode="0">
                  <c:v>0</c:v>
                </c:pt>
                <c:pt idx="5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8-4F22-8344-0CB52E64F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297813736"/>
        <c:axId val="297820296"/>
        <c:axId val="0"/>
      </c:bar3DChart>
      <c:catAx>
        <c:axId val="297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20296"/>
        <c:crosses val="autoZero"/>
        <c:auto val="1"/>
        <c:lblAlgn val="ctr"/>
        <c:lblOffset val="100"/>
        <c:noMultiLvlLbl val="0"/>
      </c:catAx>
      <c:valAx>
        <c:axId val="297820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781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Volumen porcentual (%) - Año 2016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8B4-4385-A90C-308356BA80E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8B4-4385-A90C-308356BA80E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8B4-4385-A90C-308356BA80E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8B4-4385-A90C-308356BA80E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8B4-4385-A90C-308356BA80E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68B4-4385-A90C-308356BA80E1}"/>
              </c:ext>
            </c:extLst>
          </c:dPt>
          <c:dLbls>
            <c:dLbl>
              <c:idx val="0"/>
              <c:layout>
                <c:manualLayout>
                  <c:x val="-0.33064533859616008"/>
                  <c:y val="-0.1246597007531323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B4-4385-A90C-308356BA80E1}"/>
                </c:ext>
              </c:extLst>
            </c:dLbl>
            <c:dLbl>
              <c:idx val="1"/>
              <c:layout>
                <c:manualLayout>
                  <c:x val="0.30543222601874581"/>
                  <c:y val="-0.24804851033410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8B4-4385-A90C-308356BA80E1}"/>
                </c:ext>
              </c:extLst>
            </c:dLbl>
            <c:dLbl>
              <c:idx val="2"/>
              <c:layout>
                <c:manualLayout>
                  <c:x val="0.14437531092838365"/>
                  <c:y val="4.76238003496231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8B4-4385-A90C-308356BA80E1}"/>
                </c:ext>
              </c:extLst>
            </c:dLbl>
            <c:dLbl>
              <c:idx val="3"/>
              <c:layout>
                <c:manualLayout>
                  <c:x val="3.1302890157462328E-2"/>
                  <c:y val="-8.23433706360520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8B4-4385-A90C-308356BA80E1}"/>
                </c:ext>
              </c:extLst>
            </c:dLbl>
            <c:dLbl>
              <c:idx val="4"/>
              <c:layout>
                <c:manualLayout>
                  <c:x val="0.12422014634865537"/>
                  <c:y val="0.102845682481448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8B4-4385-A90C-308356BA80E1}"/>
                </c:ext>
              </c:extLst>
            </c:dLbl>
            <c:dLbl>
              <c:idx val="5"/>
              <c:layout>
                <c:manualLayout>
                  <c:x val="0.33944488128894429"/>
                  <c:y val="3.18775396961395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8B4-4385-A90C-308356BA80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TOTALES!$B$19:$G$19</c:f>
              <c:strCache>
                <c:ptCount val="6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  <c:pt idx="3">
                  <c:v>ARRENDAMIENTOS</c:v>
                </c:pt>
                <c:pt idx="4">
                  <c:v>CONTRATOS ESPECIALES</c:v>
                </c:pt>
                <c:pt idx="5">
                  <c:v>CONTRATOS PRIVADOS</c:v>
                </c:pt>
              </c:strCache>
            </c:strRef>
          </c:cat>
          <c:val>
            <c:numRef>
              <c:f>TOTALES!$B$24:$G$24</c:f>
              <c:numCache>
                <c:formatCode>#,##0.00\ "€"</c:formatCode>
                <c:ptCount val="6"/>
                <c:pt idx="0">
                  <c:v>19937769.049999997</c:v>
                </c:pt>
                <c:pt idx="1">
                  <c:v>11256489.219999999</c:v>
                </c:pt>
                <c:pt idx="2">
                  <c:v>1474495.49</c:v>
                </c:pt>
                <c:pt idx="3">
                  <c:v>0</c:v>
                </c:pt>
                <c:pt idx="4">
                  <c:v>6545454.54</c:v>
                </c:pt>
                <c:pt idx="5">
                  <c:v>28335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8B4-4385-A90C-308356BA80E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7195" cy="570725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76870" cy="589909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abSelected="1" zoomScaleNormal="100" workbookViewId="0">
      <selection activeCell="A5" sqref="A5:U5"/>
    </sheetView>
  </sheetViews>
  <sheetFormatPr baseColWidth="10" defaultColWidth="31.7109375" defaultRowHeight="12" x14ac:dyDescent="0.2"/>
  <cols>
    <col min="1" max="1" width="29.28515625" style="1" customWidth="1"/>
    <col min="2" max="2" width="10.42578125" style="1" customWidth="1"/>
    <col min="3" max="3" width="14.5703125" style="1" bestFit="1" customWidth="1"/>
    <col min="4" max="4" width="9.140625" style="1" customWidth="1"/>
    <col min="5" max="5" width="11.140625" style="1" customWidth="1"/>
    <col min="6" max="6" width="14.5703125" style="4" bestFit="1" customWidth="1"/>
    <col min="7" max="7" width="7.5703125" style="1" customWidth="1"/>
    <col min="8" max="8" width="10.5703125" style="1" customWidth="1"/>
    <col min="9" max="9" width="14.5703125" style="1" bestFit="1" customWidth="1"/>
    <col min="10" max="10" width="7.5703125" style="1" customWidth="1"/>
    <col min="11" max="11" width="12" style="1" customWidth="1"/>
    <col min="12" max="12" width="14.5703125" style="1" bestFit="1" customWidth="1"/>
    <col min="13" max="13" width="12.7109375" style="1" customWidth="1"/>
    <col min="14" max="14" width="12" style="1" customWidth="1"/>
    <col min="15" max="15" width="15.7109375" style="1" customWidth="1"/>
    <col min="16" max="16" width="10.7109375" style="1" customWidth="1"/>
    <col min="17" max="17" width="11.42578125" style="1" customWidth="1"/>
    <col min="18" max="18" width="15.140625" style="1" customWidth="1"/>
    <col min="19" max="20" width="7.5703125" style="1" customWidth="1"/>
    <col min="21" max="21" width="12.85546875" style="1" bestFit="1" customWidth="1"/>
    <col min="22" max="22" width="10.85546875" style="1" customWidth="1"/>
    <col min="23" max="23" width="14.85546875" style="1" customWidth="1"/>
    <col min="24" max="24" width="14.85546875" style="3" customWidth="1"/>
    <col min="25" max="25" width="10.42578125" style="1" customWidth="1"/>
    <col min="26" max="16384" width="31.7109375" style="1"/>
  </cols>
  <sheetData>
    <row r="1" spans="1:25" x14ac:dyDescent="0.2">
      <c r="O1" s="1" t="s">
        <v>1</v>
      </c>
    </row>
    <row r="2" spans="1:25" x14ac:dyDescent="0.2">
      <c r="A2" s="1" t="s">
        <v>33</v>
      </c>
    </row>
    <row r="3" spans="1:25" x14ac:dyDescent="0.2">
      <c r="O3" s="1" t="s">
        <v>34</v>
      </c>
    </row>
    <row r="4" spans="1:25" ht="16.5" customHeight="1" x14ac:dyDescent="0.2"/>
    <row r="5" spans="1:25" ht="64.5" customHeight="1" x14ac:dyDescent="0.35">
      <c r="A5" s="76" t="s">
        <v>20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23"/>
      <c r="W5" s="23"/>
      <c r="X5" s="23"/>
      <c r="Y5" s="23"/>
    </row>
    <row r="6" spans="1:25" ht="21.75" thickBot="1" x14ac:dyDescent="0.4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3"/>
      <c r="W6" s="23"/>
      <c r="X6" s="23"/>
      <c r="Y6" s="23"/>
    </row>
    <row r="7" spans="1:25" s="47" customFormat="1" ht="22.5" thickTop="1" thickBot="1" x14ac:dyDescent="0.3">
      <c r="A7" s="45"/>
      <c r="B7" s="78" t="s">
        <v>4</v>
      </c>
      <c r="C7" s="78"/>
      <c r="D7" s="78"/>
      <c r="E7" s="78" t="s">
        <v>6</v>
      </c>
      <c r="F7" s="78"/>
      <c r="G7" s="78"/>
      <c r="H7" s="78" t="s">
        <v>7</v>
      </c>
      <c r="I7" s="78"/>
      <c r="J7" s="78"/>
      <c r="K7" s="79" t="s">
        <v>5</v>
      </c>
      <c r="L7" s="80"/>
      <c r="M7" s="81"/>
      <c r="N7" s="77" t="s">
        <v>27</v>
      </c>
      <c r="O7" s="77"/>
      <c r="P7" s="77"/>
      <c r="Q7" s="77" t="s">
        <v>17</v>
      </c>
      <c r="R7" s="77"/>
      <c r="S7" s="77"/>
      <c r="T7" s="71"/>
      <c r="U7" s="45"/>
      <c r="V7" s="46"/>
      <c r="W7" s="46"/>
      <c r="X7" s="46"/>
      <c r="Y7" s="46"/>
    </row>
    <row r="8" spans="1:25" s="25" customFormat="1" ht="41.25" customHeight="1" thickTop="1" x14ac:dyDescent="0.25">
      <c r="A8" s="27"/>
      <c r="B8" s="28" t="s">
        <v>8</v>
      </c>
      <c r="C8" s="29" t="s">
        <v>16</v>
      </c>
      <c r="D8" s="29" t="s">
        <v>9</v>
      </c>
      <c r="E8" s="28" t="s">
        <v>8</v>
      </c>
      <c r="F8" s="29" t="s">
        <v>16</v>
      </c>
      <c r="G8" s="29" t="s">
        <v>9</v>
      </c>
      <c r="H8" s="28" t="s">
        <v>8</v>
      </c>
      <c r="I8" s="29" t="s">
        <v>16</v>
      </c>
      <c r="J8" s="29" t="s">
        <v>9</v>
      </c>
      <c r="K8" s="28" t="s">
        <v>8</v>
      </c>
      <c r="L8" s="29" t="s">
        <v>16</v>
      </c>
      <c r="M8" s="29" t="s">
        <v>9</v>
      </c>
      <c r="N8" s="28" t="s">
        <v>8</v>
      </c>
      <c r="O8" s="29" t="s">
        <v>16</v>
      </c>
      <c r="P8" s="29" t="s">
        <v>9</v>
      </c>
      <c r="Q8" s="28" t="s">
        <v>8</v>
      </c>
      <c r="R8" s="29" t="s">
        <v>16</v>
      </c>
      <c r="S8" s="29" t="s">
        <v>9</v>
      </c>
      <c r="T8" s="28" t="s">
        <v>25</v>
      </c>
      <c r="U8" s="30" t="s">
        <v>26</v>
      </c>
      <c r="V8" s="24"/>
      <c r="W8" s="24"/>
      <c r="X8" s="24"/>
      <c r="Y8" s="24"/>
    </row>
    <row r="9" spans="1:25" s="4" customFormat="1" ht="39.950000000000003" customHeight="1" x14ac:dyDescent="0.35">
      <c r="A9" s="31" t="s">
        <v>11</v>
      </c>
      <c r="B9" s="32">
        <v>18</v>
      </c>
      <c r="C9" s="33">
        <v>5353262.47</v>
      </c>
      <c r="D9" s="34">
        <f>(C9*100)/$C$13</f>
        <v>26.849856955284576</v>
      </c>
      <c r="E9" s="32">
        <v>1</v>
      </c>
      <c r="F9" s="33">
        <v>719008.26</v>
      </c>
      <c r="G9" s="34">
        <f>(F9*100)/$F$13</f>
        <v>6.3875000983654839</v>
      </c>
      <c r="H9" s="32">
        <v>2</v>
      </c>
      <c r="I9" s="33">
        <v>190578.26</v>
      </c>
      <c r="J9" s="34">
        <f>(I9*100)/$I$13</f>
        <v>12.924980869219207</v>
      </c>
      <c r="K9" s="32">
        <v>0</v>
      </c>
      <c r="L9" s="33">
        <v>0</v>
      </c>
      <c r="M9" s="34">
        <v>0</v>
      </c>
      <c r="N9" s="72">
        <v>0</v>
      </c>
      <c r="O9" s="33">
        <v>0</v>
      </c>
      <c r="P9" s="35">
        <f>(N9*100)/$N$13</f>
        <v>0</v>
      </c>
      <c r="Q9" s="32">
        <v>0</v>
      </c>
      <c r="R9" s="33">
        <v>0</v>
      </c>
      <c r="S9" s="34">
        <f>(Q9*100)/$Q$13</f>
        <v>0</v>
      </c>
      <c r="T9" s="32">
        <f>B9+E9+H9+K9+N9+Q9</f>
        <v>21</v>
      </c>
      <c r="U9" s="33">
        <f>C9+F9+I9+L9+O9+R9</f>
        <v>6262848.9899999993</v>
      </c>
      <c r="V9" s="21"/>
      <c r="W9" s="21"/>
      <c r="X9" s="21"/>
      <c r="Y9" s="21"/>
    </row>
    <row r="10" spans="1:25" s="4" customFormat="1" ht="39.950000000000003" customHeight="1" x14ac:dyDescent="0.35">
      <c r="A10" s="31" t="s">
        <v>12</v>
      </c>
      <c r="B10" s="36">
        <v>8</v>
      </c>
      <c r="C10" s="37">
        <v>3782492.56</v>
      </c>
      <c r="D10" s="38">
        <f>(C10*100)/$C$13</f>
        <v>18.971493503181094</v>
      </c>
      <c r="E10" s="36">
        <v>16</v>
      </c>
      <c r="F10" s="37">
        <v>8947862.5199999996</v>
      </c>
      <c r="G10" s="38">
        <f>(F10*100)/$F$13</f>
        <v>79.490703940815408</v>
      </c>
      <c r="H10" s="36">
        <v>15</v>
      </c>
      <c r="I10" s="37">
        <v>1071119.6499999999</v>
      </c>
      <c r="J10" s="34">
        <f>(I10*100)/$I$13</f>
        <v>72.643128260772087</v>
      </c>
      <c r="K10" s="32">
        <v>0</v>
      </c>
      <c r="L10" s="33">
        <v>0</v>
      </c>
      <c r="M10" s="34">
        <v>0</v>
      </c>
      <c r="N10" s="39">
        <v>2</v>
      </c>
      <c r="O10" s="37">
        <v>6545454.54</v>
      </c>
      <c r="P10" s="35">
        <f>(N10*100)/$N$13</f>
        <v>100</v>
      </c>
      <c r="Q10" s="39">
        <v>0</v>
      </c>
      <c r="R10" s="37">
        <v>0</v>
      </c>
      <c r="S10" s="34">
        <f>(Q10*100)/$Q$13</f>
        <v>0</v>
      </c>
      <c r="T10" s="39">
        <f t="shared" ref="T10:T12" si="0">B10+E10+H10+K10+N10+Q10</f>
        <v>41</v>
      </c>
      <c r="U10" s="33">
        <f t="shared" ref="U10:U12" si="1">C10+F10+I10+L10+O10+R10</f>
        <v>20346929.27</v>
      </c>
      <c r="V10" s="21"/>
      <c r="W10" s="21"/>
      <c r="X10" s="21"/>
      <c r="Y10" s="21"/>
    </row>
    <row r="11" spans="1:25" s="4" customFormat="1" ht="39.950000000000003" customHeight="1" x14ac:dyDescent="0.35">
      <c r="A11" s="31" t="s">
        <v>28</v>
      </c>
      <c r="B11" s="36">
        <v>0</v>
      </c>
      <c r="C11" s="37">
        <v>0</v>
      </c>
      <c r="D11" s="38">
        <f>(C11*100)/$C$13</f>
        <v>0</v>
      </c>
      <c r="E11" s="36">
        <v>0</v>
      </c>
      <c r="F11" s="37">
        <v>0</v>
      </c>
      <c r="G11" s="38">
        <f>(F11*100)/$F$13</f>
        <v>0</v>
      </c>
      <c r="H11" s="36">
        <v>0</v>
      </c>
      <c r="I11" s="37">
        <v>0</v>
      </c>
      <c r="J11" s="34">
        <f>(I11*100)/$I$13</f>
        <v>0</v>
      </c>
      <c r="K11" s="32">
        <v>0</v>
      </c>
      <c r="L11" s="33">
        <v>0</v>
      </c>
      <c r="M11" s="34">
        <v>0</v>
      </c>
      <c r="N11" s="39">
        <v>0</v>
      </c>
      <c r="O11" s="37">
        <v>0</v>
      </c>
      <c r="P11" s="35">
        <f>(N11*100)/$N$13</f>
        <v>0</v>
      </c>
      <c r="Q11" s="39">
        <v>1</v>
      </c>
      <c r="R11" s="37">
        <v>6000</v>
      </c>
      <c r="S11" s="34">
        <f>(Q11*100)/$Q$13</f>
        <v>50</v>
      </c>
      <c r="T11" s="39">
        <f t="shared" si="0"/>
        <v>1</v>
      </c>
      <c r="U11" s="33">
        <f t="shared" si="1"/>
        <v>6000</v>
      </c>
      <c r="V11" s="21"/>
      <c r="W11" s="21"/>
      <c r="X11" s="21"/>
      <c r="Y11" s="21"/>
    </row>
    <row r="12" spans="1:25" s="4" customFormat="1" ht="39.950000000000003" customHeight="1" thickBot="1" x14ac:dyDescent="0.4">
      <c r="A12" s="31" t="s">
        <v>13</v>
      </c>
      <c r="B12" s="36">
        <v>126</v>
      </c>
      <c r="C12" s="37">
        <v>10802014.02</v>
      </c>
      <c r="D12" s="38">
        <f>(C12*100)/$C$13</f>
        <v>54.178649541534348</v>
      </c>
      <c r="E12" s="36">
        <v>66</v>
      </c>
      <c r="F12" s="37">
        <v>1589618.44</v>
      </c>
      <c r="G12" s="38">
        <f>(F12*100)/$F$13</f>
        <v>14.121795960819124</v>
      </c>
      <c r="H12" s="36">
        <v>7</v>
      </c>
      <c r="I12" s="37">
        <v>212797.58</v>
      </c>
      <c r="J12" s="34">
        <f>(I12*100)/$I$13</f>
        <v>14.431890870008697</v>
      </c>
      <c r="K12" s="32">
        <v>0</v>
      </c>
      <c r="L12" s="33">
        <v>0</v>
      </c>
      <c r="M12" s="34">
        <v>0</v>
      </c>
      <c r="N12" s="39">
        <v>0</v>
      </c>
      <c r="O12" s="37">
        <v>0</v>
      </c>
      <c r="P12" s="35">
        <f>(N12*100)/$N$13</f>
        <v>0</v>
      </c>
      <c r="Q12" s="39">
        <v>1</v>
      </c>
      <c r="R12" s="37">
        <v>22335</v>
      </c>
      <c r="S12" s="34">
        <f>(Q12*100)/$Q$13</f>
        <v>50</v>
      </c>
      <c r="T12" s="39">
        <f t="shared" si="0"/>
        <v>200</v>
      </c>
      <c r="U12" s="33">
        <f t="shared" si="1"/>
        <v>12626765.039999999</v>
      </c>
      <c r="V12" s="21"/>
      <c r="W12" s="21"/>
      <c r="X12" s="21"/>
      <c r="Y12" s="21"/>
    </row>
    <row r="13" spans="1:25" s="4" customFormat="1" ht="31.5" customHeight="1" thickTop="1" thickBot="1" x14ac:dyDescent="0.4">
      <c r="A13" s="40" t="s">
        <v>10</v>
      </c>
      <c r="B13" s="41">
        <f t="shared" ref="B13:U13" si="2">SUM(B9:B12)</f>
        <v>152</v>
      </c>
      <c r="C13" s="42">
        <f t="shared" si="2"/>
        <v>19937769.049999997</v>
      </c>
      <c r="D13" s="43">
        <f t="shared" si="2"/>
        <v>100.00000000000003</v>
      </c>
      <c r="E13" s="41">
        <f t="shared" si="2"/>
        <v>83</v>
      </c>
      <c r="F13" s="42">
        <f t="shared" si="2"/>
        <v>11256489.219999999</v>
      </c>
      <c r="G13" s="43">
        <f t="shared" si="2"/>
        <v>100.00000000000001</v>
      </c>
      <c r="H13" s="41">
        <f t="shared" si="2"/>
        <v>24</v>
      </c>
      <c r="I13" s="42">
        <f t="shared" si="2"/>
        <v>1474495.49</v>
      </c>
      <c r="J13" s="43">
        <f t="shared" si="2"/>
        <v>100</v>
      </c>
      <c r="K13" s="41">
        <f t="shared" si="2"/>
        <v>0</v>
      </c>
      <c r="L13" s="44">
        <f t="shared" si="2"/>
        <v>0</v>
      </c>
      <c r="M13" s="41">
        <f t="shared" si="2"/>
        <v>0</v>
      </c>
      <c r="N13" s="43">
        <f t="shared" si="2"/>
        <v>2</v>
      </c>
      <c r="O13" s="42">
        <f t="shared" si="2"/>
        <v>6545454.54</v>
      </c>
      <c r="P13" s="43">
        <f t="shared" si="2"/>
        <v>100</v>
      </c>
      <c r="Q13" s="43">
        <f t="shared" si="2"/>
        <v>2</v>
      </c>
      <c r="R13" s="42">
        <f t="shared" si="2"/>
        <v>28335</v>
      </c>
      <c r="S13" s="43">
        <f t="shared" si="2"/>
        <v>100</v>
      </c>
      <c r="T13" s="43">
        <f t="shared" si="2"/>
        <v>263</v>
      </c>
      <c r="U13" s="42">
        <f t="shared" si="2"/>
        <v>39242543.299999997</v>
      </c>
      <c r="V13" s="21"/>
      <c r="W13" s="21"/>
      <c r="X13" s="21"/>
      <c r="Y13" s="21"/>
    </row>
    <row r="14" spans="1:25" s="4" customFormat="1" ht="15" customHeight="1" thickTop="1" x14ac:dyDescent="0.3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6" spans="1:25" x14ac:dyDescent="0.2">
      <c r="F16" s="1"/>
      <c r="X16" s="1"/>
    </row>
    <row r="17" spans="3:24" x14ac:dyDescent="0.2">
      <c r="C17" s="3"/>
      <c r="F17" s="1"/>
      <c r="X17" s="1"/>
    </row>
    <row r="18" spans="3:24" x14ac:dyDescent="0.2">
      <c r="C18" s="3"/>
      <c r="F18" s="1"/>
      <c r="X18" s="1"/>
    </row>
    <row r="19" spans="3:24" x14ac:dyDescent="0.2">
      <c r="C19" s="3"/>
      <c r="F19" s="1"/>
      <c r="X19" s="1"/>
    </row>
    <row r="20" spans="3:24" x14ac:dyDescent="0.2">
      <c r="C20" s="3"/>
      <c r="F20" s="1"/>
      <c r="X20" s="1"/>
    </row>
    <row r="21" spans="3:24" x14ac:dyDescent="0.2">
      <c r="C21" s="3"/>
      <c r="F21" s="1"/>
      <c r="X21" s="1"/>
    </row>
    <row r="23" spans="3:24" x14ac:dyDescent="0.2">
      <c r="F23" s="1"/>
    </row>
    <row r="24" spans="3:24" x14ac:dyDescent="0.2">
      <c r="F24" s="1"/>
    </row>
    <row r="25" spans="3:24" x14ac:dyDescent="0.2">
      <c r="F25" s="1"/>
    </row>
    <row r="26" spans="3:24" x14ac:dyDescent="0.2">
      <c r="F26" s="1"/>
    </row>
    <row r="27" spans="3:24" x14ac:dyDescent="0.2">
      <c r="F27" s="1"/>
    </row>
    <row r="28" spans="3:24" x14ac:dyDescent="0.2">
      <c r="F28" s="1"/>
    </row>
  </sheetData>
  <mergeCells count="7">
    <mergeCell ref="A5:U5"/>
    <mergeCell ref="N7:P7"/>
    <mergeCell ref="Q7:S7"/>
    <mergeCell ref="B7:D7"/>
    <mergeCell ref="E7:G7"/>
    <mergeCell ref="H7:J7"/>
    <mergeCell ref="K7:M7"/>
  </mergeCells>
  <printOptions horizontalCentered="1" verticalCentered="1"/>
  <pageMargins left="0" right="0" top="0.94488188976377963" bottom="0.74803149606299213" header="0.31496062992125984" footer="0.31496062992125984"/>
  <pageSetup paperSize="9" scale="55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130" zoomScaleNormal="130" workbookViewId="0">
      <selection activeCell="A5" sqref="A5:K5"/>
    </sheetView>
  </sheetViews>
  <sheetFormatPr baseColWidth="10" defaultColWidth="31.7109375" defaultRowHeight="12" x14ac:dyDescent="0.2"/>
  <cols>
    <col min="1" max="1" width="19.85546875" style="1" customWidth="1"/>
    <col min="2" max="2" width="10.7109375" style="1" customWidth="1"/>
    <col min="3" max="3" width="14" style="1" customWidth="1"/>
    <col min="4" max="4" width="16.5703125" style="1" customWidth="1"/>
    <col min="5" max="5" width="12" style="4" customWidth="1"/>
    <col min="6" max="6" width="5.28515625" style="1" customWidth="1"/>
    <col min="7" max="7" width="19.7109375" style="1" customWidth="1"/>
    <col min="8" max="8" width="10.85546875" style="1" customWidth="1"/>
    <col min="9" max="9" width="14.85546875" style="1" customWidth="1"/>
    <col min="10" max="10" width="16.5703125" style="3" customWidth="1"/>
    <col min="11" max="11" width="11.7109375" style="1" customWidth="1"/>
    <col min="12" max="16384" width="31.7109375" style="1"/>
  </cols>
  <sheetData>
    <row r="1" spans="1:11" x14ac:dyDescent="0.2">
      <c r="H1" s="1" t="s">
        <v>1</v>
      </c>
    </row>
    <row r="2" spans="1:11" x14ac:dyDescent="0.2">
      <c r="A2" s="1" t="s">
        <v>32</v>
      </c>
    </row>
    <row r="3" spans="1:11" x14ac:dyDescent="0.2">
      <c r="H3" s="1" t="s">
        <v>34</v>
      </c>
    </row>
    <row r="4" spans="1:11" ht="16.5" customHeight="1" x14ac:dyDescent="0.2"/>
    <row r="5" spans="1:11" ht="64.5" customHeight="1" x14ac:dyDescent="0.2">
      <c r="A5" s="92" t="s">
        <v>21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7" spans="1:11" ht="15" x14ac:dyDescent="0.25">
      <c r="A7" s="89" t="s">
        <v>15</v>
      </c>
      <c r="B7" s="89"/>
      <c r="C7" s="89"/>
      <c r="D7" s="89"/>
      <c r="E7" s="89"/>
      <c r="G7" s="89" t="s">
        <v>14</v>
      </c>
      <c r="H7" s="89"/>
      <c r="I7" s="89"/>
      <c r="J7" s="89"/>
      <c r="K7" s="89"/>
    </row>
    <row r="8" spans="1:11" ht="15" x14ac:dyDescent="0.25">
      <c r="A8" s="90" t="s">
        <v>3</v>
      </c>
      <c r="B8" s="91"/>
      <c r="C8" s="14" t="s">
        <v>18</v>
      </c>
      <c r="D8" s="15" t="s">
        <v>19</v>
      </c>
      <c r="E8" s="16" t="s">
        <v>0</v>
      </c>
      <c r="G8" s="90" t="s">
        <v>3</v>
      </c>
      <c r="H8" s="91"/>
      <c r="I8" s="14" t="s">
        <v>18</v>
      </c>
      <c r="J8" s="15" t="s">
        <v>19</v>
      </c>
      <c r="K8" s="16" t="s">
        <v>0</v>
      </c>
    </row>
    <row r="9" spans="1:11" s="2" customFormat="1" ht="15" x14ac:dyDescent="0.25">
      <c r="A9" s="82" t="s">
        <v>4</v>
      </c>
      <c r="B9" s="83"/>
      <c r="C9" s="50">
        <f>'VOLUMEN GLOBAL'!B9</f>
        <v>18</v>
      </c>
      <c r="D9" s="5">
        <f>'VOLUMEN GLOBAL'!C9</f>
        <v>5353262.47</v>
      </c>
      <c r="E9" s="6">
        <f>(D9*100)/$D$13</f>
        <v>85.476473703064656</v>
      </c>
      <c r="G9" s="82" t="s">
        <v>4</v>
      </c>
      <c r="H9" s="83"/>
      <c r="I9" s="53">
        <f>'VOLUMEN GLOBAL'!B10</f>
        <v>8</v>
      </c>
      <c r="J9" s="48">
        <f>'VOLUMEN GLOBAL'!C10</f>
        <v>3782492.56</v>
      </c>
      <c r="K9" s="6">
        <f>(J9*100)/$J$14</f>
        <v>18.589992179198251</v>
      </c>
    </row>
    <row r="10" spans="1:11" s="2" customFormat="1" ht="15" x14ac:dyDescent="0.25">
      <c r="A10" s="84" t="s">
        <v>6</v>
      </c>
      <c r="B10" s="85"/>
      <c r="C10" s="51">
        <f>'VOLUMEN GLOBAL'!E9</f>
        <v>1</v>
      </c>
      <c r="D10" s="7">
        <f>'VOLUMEN GLOBAL'!F9</f>
        <v>719008.26</v>
      </c>
      <c r="E10" s="6">
        <f t="shared" ref="E10:E11" si="0">(D10*100)/$D$13</f>
        <v>11.480530045480149</v>
      </c>
      <c r="G10" s="84" t="s">
        <v>6</v>
      </c>
      <c r="H10" s="85"/>
      <c r="I10" s="53">
        <f>'VOLUMEN GLOBAL'!E10</f>
        <v>16</v>
      </c>
      <c r="J10" s="48">
        <f>'VOLUMEN GLOBAL'!F10</f>
        <v>8947862.5199999996</v>
      </c>
      <c r="K10" s="6">
        <f t="shared" ref="K10:K13" si="1">(J10*100)/$J$14</f>
        <v>43.976476259702459</v>
      </c>
    </row>
    <row r="11" spans="1:11" s="2" customFormat="1" ht="15" x14ac:dyDescent="0.25">
      <c r="A11" s="82" t="s">
        <v>7</v>
      </c>
      <c r="B11" s="83"/>
      <c r="C11" s="52">
        <f>'VOLUMEN GLOBAL'!H9</f>
        <v>2</v>
      </c>
      <c r="D11" s="9">
        <f>'VOLUMEN GLOBAL'!I9</f>
        <v>190578.26</v>
      </c>
      <c r="E11" s="6">
        <f t="shared" si="0"/>
        <v>3.0429962514552025</v>
      </c>
      <c r="G11" s="82" t="s">
        <v>7</v>
      </c>
      <c r="H11" s="83"/>
      <c r="I11" s="53">
        <f>'VOLUMEN GLOBAL'!H10</f>
        <v>15</v>
      </c>
      <c r="J11" s="48">
        <f>'VOLUMEN GLOBAL'!I10</f>
        <v>1071119.6499999999</v>
      </c>
      <c r="K11" s="6">
        <f t="shared" si="1"/>
        <v>5.2642815816895006</v>
      </c>
    </row>
    <row r="12" spans="1:11" s="2" customFormat="1" ht="15" x14ac:dyDescent="0.25">
      <c r="A12" s="82" t="s">
        <v>5</v>
      </c>
      <c r="B12" s="83"/>
      <c r="C12" s="51">
        <f>'VOLUMEN GLOBAL'!K9</f>
        <v>0</v>
      </c>
      <c r="D12" s="5">
        <f>'VOLUMEN GLOBAL'!K9</f>
        <v>0</v>
      </c>
      <c r="E12" s="6">
        <f>(D12*100)/$D$13</f>
        <v>0</v>
      </c>
      <c r="G12" s="82" t="s">
        <v>5</v>
      </c>
      <c r="H12" s="83"/>
      <c r="I12" s="50">
        <f>'VOLUMEN GLOBAL'!K10</f>
        <v>0</v>
      </c>
      <c r="J12" s="48">
        <f>'VOLUMEN GLOBAL'!L10</f>
        <v>0</v>
      </c>
      <c r="K12" s="6">
        <f t="shared" si="1"/>
        <v>0</v>
      </c>
    </row>
    <row r="13" spans="1:11" ht="15" x14ac:dyDescent="0.25">
      <c r="A13" s="8"/>
      <c r="B13" s="10" t="s">
        <v>2</v>
      </c>
      <c r="C13" s="10">
        <f>SUM(C9:C11)</f>
        <v>21</v>
      </c>
      <c r="D13" s="11">
        <f>SUM(D9:D11)</f>
        <v>6262848.9899999993</v>
      </c>
      <c r="E13" s="12">
        <f>SUM(E9:E11)</f>
        <v>100.00000000000001</v>
      </c>
      <c r="G13" s="82" t="s">
        <v>27</v>
      </c>
      <c r="H13" s="83"/>
      <c r="I13" s="50">
        <f>'VOLUMEN GLOBAL'!N10</f>
        <v>2</v>
      </c>
      <c r="J13" s="48">
        <f>'VOLUMEN GLOBAL'!O10</f>
        <v>6545454.54</v>
      </c>
      <c r="K13" s="6">
        <f t="shared" si="1"/>
        <v>32.169249979409791</v>
      </c>
    </row>
    <row r="14" spans="1:11" ht="15" x14ac:dyDescent="0.25">
      <c r="A14" s="8"/>
      <c r="B14" s="17"/>
      <c r="C14" s="17"/>
      <c r="D14" s="18"/>
      <c r="E14" s="19"/>
      <c r="G14" s="8"/>
      <c r="H14" s="10" t="s">
        <v>2</v>
      </c>
      <c r="I14" s="13">
        <f>SUM(I9:I13)</f>
        <v>41</v>
      </c>
      <c r="J14" s="49">
        <f>SUM(J9:J13)</f>
        <v>20346929.27</v>
      </c>
      <c r="K14" s="12">
        <f>SUM(K9:K13)</f>
        <v>100</v>
      </c>
    </row>
    <row r="15" spans="1:11" ht="15" x14ac:dyDescent="0.25">
      <c r="A15" s="8"/>
      <c r="B15" s="17"/>
      <c r="C15" s="17"/>
      <c r="D15" s="18"/>
      <c r="E15" s="19"/>
      <c r="G15" s="8"/>
      <c r="H15" s="17"/>
      <c r="I15" s="17"/>
      <c r="J15" s="20"/>
      <c r="K15" s="19"/>
    </row>
    <row r="16" spans="1:11" ht="15" x14ac:dyDescent="0.25">
      <c r="G16" s="8"/>
      <c r="H16" s="17"/>
      <c r="I16" s="17"/>
      <c r="J16" s="20"/>
      <c r="K16" s="19"/>
    </row>
    <row r="17" spans="1:11" s="2" customFormat="1" ht="15" x14ac:dyDescent="0.25">
      <c r="A17" s="89" t="s">
        <v>29</v>
      </c>
      <c r="B17" s="89"/>
      <c r="C17" s="89"/>
      <c r="D17" s="89"/>
      <c r="E17" s="89"/>
      <c r="G17" s="86" t="s">
        <v>30</v>
      </c>
      <c r="H17" s="87"/>
      <c r="I17" s="87"/>
      <c r="J17" s="87"/>
      <c r="K17" s="88"/>
    </row>
    <row r="18" spans="1:11" s="2" customFormat="1" ht="15" x14ac:dyDescent="0.25">
      <c r="A18" s="90" t="s">
        <v>3</v>
      </c>
      <c r="B18" s="91"/>
      <c r="C18" s="14" t="s">
        <v>18</v>
      </c>
      <c r="D18" s="15" t="s">
        <v>19</v>
      </c>
      <c r="E18" s="16" t="s">
        <v>0</v>
      </c>
      <c r="G18" s="56" t="s">
        <v>3</v>
      </c>
      <c r="H18" s="57"/>
      <c r="I18" s="55" t="s">
        <v>18</v>
      </c>
      <c r="J18" s="15" t="s">
        <v>19</v>
      </c>
      <c r="K18" s="16" t="s">
        <v>0</v>
      </c>
    </row>
    <row r="19" spans="1:11" s="2" customFormat="1" ht="16.5" customHeight="1" x14ac:dyDescent="0.25">
      <c r="A19" s="82" t="s">
        <v>4</v>
      </c>
      <c r="B19" s="83"/>
      <c r="C19" s="53">
        <f>'VOLUMEN GLOBAL'!B11</f>
        <v>0</v>
      </c>
      <c r="D19" s="48">
        <f>'VOLUMEN GLOBAL'!C11</f>
        <v>0</v>
      </c>
      <c r="E19" s="73">
        <f>(D19*100)/$D$24</f>
        <v>0</v>
      </c>
      <c r="G19" s="82" t="s">
        <v>4</v>
      </c>
      <c r="H19" s="83"/>
      <c r="I19" s="53">
        <f>'VOLUMEN GLOBAL'!B12</f>
        <v>126</v>
      </c>
      <c r="J19" s="48">
        <f>'VOLUMEN GLOBAL'!C12</f>
        <v>10802014.02</v>
      </c>
      <c r="K19" s="6">
        <f>(J19*100)/$J$24</f>
        <v>85.548546961795694</v>
      </c>
    </row>
    <row r="20" spans="1:11" s="2" customFormat="1" ht="15" x14ac:dyDescent="0.25">
      <c r="A20" s="84" t="s">
        <v>6</v>
      </c>
      <c r="B20" s="85"/>
      <c r="C20" s="53">
        <f>'VOLUMEN GLOBAL'!E11</f>
        <v>0</v>
      </c>
      <c r="D20" s="48">
        <f>'VOLUMEN GLOBAL'!F11</f>
        <v>0</v>
      </c>
      <c r="E20" s="73">
        <f t="shared" ref="E20:E23" si="2">(D20*100)/$D$24</f>
        <v>0</v>
      </c>
      <c r="G20" s="84" t="s">
        <v>6</v>
      </c>
      <c r="H20" s="85"/>
      <c r="I20" s="53">
        <f>'VOLUMEN GLOBAL'!E12</f>
        <v>66</v>
      </c>
      <c r="J20" s="48">
        <f>'VOLUMEN GLOBAL'!F12</f>
        <v>1589618.44</v>
      </c>
      <c r="K20" s="6">
        <f t="shared" ref="K20:K23" si="3">(J20*100)/$J$24</f>
        <v>12.589277102759807</v>
      </c>
    </row>
    <row r="21" spans="1:11" s="2" customFormat="1" ht="15" x14ac:dyDescent="0.25">
      <c r="A21" s="82" t="s">
        <v>7</v>
      </c>
      <c r="B21" s="83"/>
      <c r="C21" s="53">
        <f>'VOLUMEN GLOBAL'!H11</f>
        <v>0</v>
      </c>
      <c r="D21" s="48">
        <f>'VOLUMEN GLOBAL'!I11</f>
        <v>0</v>
      </c>
      <c r="E21" s="73">
        <f t="shared" si="2"/>
        <v>0</v>
      </c>
      <c r="G21" s="82" t="s">
        <v>7</v>
      </c>
      <c r="H21" s="83"/>
      <c r="I21" s="53">
        <f>'VOLUMEN GLOBAL'!H12</f>
        <v>7</v>
      </c>
      <c r="J21" s="48">
        <f>'VOLUMEN GLOBAL'!I12</f>
        <v>212797.58</v>
      </c>
      <c r="K21" s="6">
        <f t="shared" si="3"/>
        <v>1.6852897739514761</v>
      </c>
    </row>
    <row r="22" spans="1:11" s="2" customFormat="1" ht="15" x14ac:dyDescent="0.25">
      <c r="A22" s="82" t="s">
        <v>5</v>
      </c>
      <c r="B22" s="83"/>
      <c r="C22" s="50">
        <f>'VOLUMEN GLOBAL'!K11</f>
        <v>0</v>
      </c>
      <c r="D22" s="48">
        <f>'VOLUMEN GLOBAL'!L11</f>
        <v>0</v>
      </c>
      <c r="E22" s="73">
        <f t="shared" si="2"/>
        <v>0</v>
      </c>
      <c r="G22" s="82" t="s">
        <v>5</v>
      </c>
      <c r="H22" s="83"/>
      <c r="I22" s="50">
        <f>'VOLUMEN GLOBAL'!N12</f>
        <v>0</v>
      </c>
      <c r="J22" s="48">
        <f>'VOLUMEN GLOBAL'!L12</f>
        <v>0</v>
      </c>
      <c r="K22" s="6">
        <f t="shared" si="3"/>
        <v>0</v>
      </c>
    </row>
    <row r="23" spans="1:11" ht="15" x14ac:dyDescent="0.25">
      <c r="A23" s="82" t="s">
        <v>17</v>
      </c>
      <c r="B23" s="83"/>
      <c r="C23" s="50">
        <f>'VOLUMEN GLOBAL'!Q11</f>
        <v>1</v>
      </c>
      <c r="D23" s="48">
        <f>'VOLUMEN GLOBAL'!R11</f>
        <v>6000</v>
      </c>
      <c r="E23" s="73">
        <f t="shared" si="2"/>
        <v>100</v>
      </c>
      <c r="G23" s="82" t="s">
        <v>17</v>
      </c>
      <c r="H23" s="83"/>
      <c r="I23" s="50">
        <f>'VOLUMEN GLOBAL'!Q12</f>
        <v>1</v>
      </c>
      <c r="J23" s="48">
        <f>'VOLUMEN GLOBAL'!R12</f>
        <v>22335</v>
      </c>
      <c r="K23" s="6">
        <f t="shared" si="3"/>
        <v>0.17688616149303116</v>
      </c>
    </row>
    <row r="24" spans="1:11" ht="15" x14ac:dyDescent="0.25">
      <c r="A24" s="8"/>
      <c r="B24" s="10" t="s">
        <v>2</v>
      </c>
      <c r="C24" s="10">
        <f>SUM(C19:C21)</f>
        <v>0</v>
      </c>
      <c r="D24" s="49">
        <f>SUM(D19:D23)</f>
        <v>6000</v>
      </c>
      <c r="E24" s="12">
        <f>SUM(E19:E23)</f>
        <v>100</v>
      </c>
      <c r="G24" s="8"/>
      <c r="H24" s="10" t="s">
        <v>2</v>
      </c>
      <c r="I24" s="13">
        <f>SUM(I19:I23)</f>
        <v>200</v>
      </c>
      <c r="J24" s="49">
        <f>SUM(J19:J23)</f>
        <v>12626765.039999999</v>
      </c>
      <c r="K24" s="12">
        <f>SUM(K19:K23)</f>
        <v>100.00000000000001</v>
      </c>
    </row>
    <row r="26" spans="1:11" ht="34.5" customHeight="1" x14ac:dyDescent="0.2"/>
    <row r="27" spans="1:11" x14ac:dyDescent="0.2">
      <c r="E27" s="1"/>
    </row>
    <row r="28" spans="1:11" x14ac:dyDescent="0.2">
      <c r="E28" s="1"/>
    </row>
  </sheetData>
  <mergeCells count="27">
    <mergeCell ref="A22:B22"/>
    <mergeCell ref="A19:B19"/>
    <mergeCell ref="A5:K5"/>
    <mergeCell ref="A7:E7"/>
    <mergeCell ref="A8:B8"/>
    <mergeCell ref="A12:B12"/>
    <mergeCell ref="G7:K7"/>
    <mergeCell ref="G8:H8"/>
    <mergeCell ref="G9:H9"/>
    <mergeCell ref="G12:H12"/>
    <mergeCell ref="A9:B9"/>
    <mergeCell ref="A23:B23"/>
    <mergeCell ref="G23:H23"/>
    <mergeCell ref="G21:H21"/>
    <mergeCell ref="G22:H22"/>
    <mergeCell ref="G10:H10"/>
    <mergeCell ref="G11:H11"/>
    <mergeCell ref="G19:H19"/>
    <mergeCell ref="G20:H20"/>
    <mergeCell ref="G13:H13"/>
    <mergeCell ref="G17:K17"/>
    <mergeCell ref="A20:B20"/>
    <mergeCell ref="A21:B21"/>
    <mergeCell ref="A10:B10"/>
    <mergeCell ref="A11:B11"/>
    <mergeCell ref="A17:E17"/>
    <mergeCell ref="A18:B18"/>
  </mergeCells>
  <printOptions horizontalCentered="1" vertic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zoomScale="80" zoomScaleNormal="80" workbookViewId="0">
      <selection activeCell="B11" sqref="B11"/>
    </sheetView>
  </sheetViews>
  <sheetFormatPr baseColWidth="10" defaultColWidth="31.7109375" defaultRowHeight="12" x14ac:dyDescent="0.2"/>
  <cols>
    <col min="1" max="1" width="65.28515625" style="1" customWidth="1"/>
    <col min="2" max="2" width="26.42578125" style="1" customWidth="1"/>
    <col min="3" max="3" width="22.85546875" style="1" customWidth="1"/>
    <col min="4" max="4" width="27.7109375" style="1" customWidth="1"/>
    <col min="5" max="5" width="32.42578125" style="1" bestFit="1" customWidth="1"/>
    <col min="6" max="7" width="32.42578125" style="1" customWidth="1"/>
    <col min="8" max="8" width="25.140625" style="1" customWidth="1"/>
    <col min="9" max="9" width="7.5703125" style="1" customWidth="1"/>
    <col min="10" max="10" width="8.42578125" style="1" bestFit="1" customWidth="1"/>
    <col min="11" max="11" width="17.7109375" style="1" customWidth="1"/>
    <col min="12" max="12" width="7.7109375" style="1" customWidth="1"/>
    <col min="13" max="13" width="8.42578125" style="1" bestFit="1" customWidth="1"/>
    <col min="14" max="14" width="17" style="4" customWidth="1"/>
    <col min="15" max="15" width="7.5703125" style="1" customWidth="1"/>
    <col min="16" max="16" width="20" style="1" customWidth="1"/>
    <col min="17" max="17" width="10.85546875" style="1" customWidth="1"/>
    <col min="18" max="18" width="14.85546875" style="1" customWidth="1"/>
    <col min="19" max="19" width="14.85546875" style="3" customWidth="1"/>
    <col min="20" max="20" width="10.42578125" style="1" customWidth="1"/>
    <col min="21" max="16384" width="31.7109375" style="1"/>
  </cols>
  <sheetData>
    <row r="1" spans="1:20" ht="15" x14ac:dyDescent="0.25">
      <c r="F1" s="54" t="s">
        <v>1</v>
      </c>
    </row>
    <row r="2" spans="1:20" ht="15" x14ac:dyDescent="0.25">
      <c r="A2" s="54" t="s">
        <v>36</v>
      </c>
      <c r="F2" s="54"/>
    </row>
    <row r="3" spans="1:20" ht="15" x14ac:dyDescent="0.25">
      <c r="F3" s="54" t="s">
        <v>35</v>
      </c>
    </row>
    <row r="4" spans="1:20" ht="16.5" customHeight="1" x14ac:dyDescent="0.2"/>
    <row r="5" spans="1:20" ht="64.5" customHeight="1" x14ac:dyDescent="0.35">
      <c r="A5" s="95" t="s">
        <v>24</v>
      </c>
      <c r="B5" s="95"/>
      <c r="C5" s="95"/>
      <c r="D5" s="95"/>
      <c r="E5" s="95"/>
      <c r="F5" s="95"/>
      <c r="G5" s="95"/>
      <c r="H5" s="95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s="4" customFormat="1" ht="15" customHeight="1" x14ac:dyDescent="0.3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8" spans="1:20" ht="27.75" customHeight="1" thickBot="1" x14ac:dyDescent="0.4">
      <c r="A8" s="21"/>
      <c r="B8" s="96" t="s">
        <v>22</v>
      </c>
      <c r="C8" s="97"/>
      <c r="D8" s="97"/>
      <c r="E8" s="97"/>
      <c r="F8" s="97"/>
      <c r="G8" s="97"/>
      <c r="I8" s="21"/>
      <c r="N8" s="1"/>
      <c r="S8" s="1"/>
    </row>
    <row r="9" spans="1:20" ht="20.25" thickTop="1" thickBot="1" x14ac:dyDescent="0.25">
      <c r="A9" s="25"/>
      <c r="B9" s="66" t="s">
        <v>4</v>
      </c>
      <c r="C9" s="66" t="s">
        <v>6</v>
      </c>
      <c r="D9" s="66" t="s">
        <v>7</v>
      </c>
      <c r="E9" s="66" t="s">
        <v>5</v>
      </c>
      <c r="F9" s="67" t="s">
        <v>27</v>
      </c>
      <c r="G9" s="67" t="s">
        <v>17</v>
      </c>
      <c r="H9" s="66" t="s">
        <v>2</v>
      </c>
      <c r="N9" s="1"/>
      <c r="S9" s="1"/>
    </row>
    <row r="10" spans="1:20" ht="39.950000000000003" customHeight="1" thickTop="1" x14ac:dyDescent="0.2">
      <c r="A10" s="65" t="s">
        <v>11</v>
      </c>
      <c r="B10" s="58">
        <f>'CUADRO INDIVIDUAL'!C9</f>
        <v>18</v>
      </c>
      <c r="C10" s="58">
        <f>'CUADRO INDIVIDUAL'!C10</f>
        <v>1</v>
      </c>
      <c r="D10" s="58">
        <f>'CUADRO INDIVIDUAL'!C11</f>
        <v>2</v>
      </c>
      <c r="E10" s="58">
        <f>'CUADRO INDIVIDUAL'!C12</f>
        <v>0</v>
      </c>
      <c r="F10" s="59">
        <v>0</v>
      </c>
      <c r="G10" s="59">
        <v>0</v>
      </c>
      <c r="H10" s="60">
        <f>SUM(B10:G10)</f>
        <v>21</v>
      </c>
      <c r="N10" s="1"/>
      <c r="S10" s="1"/>
    </row>
    <row r="11" spans="1:20" ht="39.950000000000003" customHeight="1" x14ac:dyDescent="0.2">
      <c r="A11" s="65" t="s">
        <v>12</v>
      </c>
      <c r="B11" s="58">
        <f>'CUADRO INDIVIDUAL'!I9</f>
        <v>8</v>
      </c>
      <c r="C11" s="58">
        <f>'CUADRO INDIVIDUAL'!I10</f>
        <v>16</v>
      </c>
      <c r="D11" s="58">
        <f>'CUADRO INDIVIDUAL'!I11</f>
        <v>15</v>
      </c>
      <c r="E11" s="58">
        <f>'CUADRO INDIVIDUAL'!I12</f>
        <v>0</v>
      </c>
      <c r="F11" s="59">
        <f>'CUADRO INDIVIDUAL'!I13</f>
        <v>2</v>
      </c>
      <c r="G11" s="59">
        <v>0</v>
      </c>
      <c r="H11" s="60">
        <f t="shared" ref="H11:H13" si="0">SUM(B11:G11)</f>
        <v>41</v>
      </c>
      <c r="N11" s="1"/>
      <c r="S11" s="1"/>
    </row>
    <row r="12" spans="1:20" ht="39.950000000000003" customHeight="1" x14ac:dyDescent="0.2">
      <c r="A12" s="65" t="s">
        <v>28</v>
      </c>
      <c r="B12" s="58">
        <f>'CUADRO INDIVIDUAL'!C19</f>
        <v>0</v>
      </c>
      <c r="C12" s="58">
        <f>'CUADRO INDIVIDUAL'!C20</f>
        <v>0</v>
      </c>
      <c r="D12" s="58">
        <f>'CUADRO INDIVIDUAL'!C21</f>
        <v>0</v>
      </c>
      <c r="E12" s="58">
        <f>'CUADRO INDIVIDUAL'!C22</f>
        <v>0</v>
      </c>
      <c r="F12" s="59">
        <v>0</v>
      </c>
      <c r="G12" s="59">
        <f>'CUADRO INDIVIDUAL'!C23</f>
        <v>1</v>
      </c>
      <c r="H12" s="60">
        <f t="shared" si="0"/>
        <v>1</v>
      </c>
      <c r="N12" s="1"/>
      <c r="S12" s="1"/>
    </row>
    <row r="13" spans="1:20" ht="39.950000000000003" customHeight="1" thickBot="1" x14ac:dyDescent="0.25">
      <c r="A13" s="65" t="s">
        <v>13</v>
      </c>
      <c r="B13" s="61">
        <f>'CUADRO INDIVIDUAL'!I19</f>
        <v>126</v>
      </c>
      <c r="C13" s="62">
        <f>'CUADRO INDIVIDUAL'!I20</f>
        <v>66</v>
      </c>
      <c r="D13" s="62">
        <f>'CUADRO INDIVIDUAL'!I21</f>
        <v>7</v>
      </c>
      <c r="E13" s="61">
        <f>'CUADRO INDIVIDUAL'!I22</f>
        <v>0</v>
      </c>
      <c r="F13" s="59">
        <v>0</v>
      </c>
      <c r="G13" s="59">
        <f>'CUADRO INDIVIDUAL'!I23</f>
        <v>1</v>
      </c>
      <c r="H13" s="60">
        <f t="shared" si="0"/>
        <v>200</v>
      </c>
      <c r="N13" s="1"/>
      <c r="S13" s="1"/>
    </row>
    <row r="14" spans="1:20" ht="34.5" customHeight="1" thickTop="1" thickBot="1" x14ac:dyDescent="0.4">
      <c r="A14" s="22" t="s">
        <v>10</v>
      </c>
      <c r="B14" s="63">
        <f t="shared" ref="B14:H14" si="1">SUM(B10:B13)</f>
        <v>152</v>
      </c>
      <c r="C14" s="64">
        <f t="shared" si="1"/>
        <v>83</v>
      </c>
      <c r="D14" s="64">
        <f t="shared" si="1"/>
        <v>24</v>
      </c>
      <c r="E14" s="63">
        <f t="shared" si="1"/>
        <v>0</v>
      </c>
      <c r="F14" s="63">
        <f t="shared" si="1"/>
        <v>2</v>
      </c>
      <c r="G14" s="63">
        <f t="shared" si="1"/>
        <v>2</v>
      </c>
      <c r="H14" s="64">
        <f t="shared" si="1"/>
        <v>263</v>
      </c>
      <c r="J14" s="3"/>
      <c r="N14" s="1"/>
      <c r="S14" s="1"/>
    </row>
    <row r="15" spans="1:20" ht="12.75" thickTop="1" x14ac:dyDescent="0.2">
      <c r="N15" s="1"/>
    </row>
    <row r="16" spans="1:20" x14ac:dyDescent="0.2">
      <c r="N16" s="1"/>
    </row>
    <row r="17" spans="1:19" x14ac:dyDescent="0.2">
      <c r="N17" s="1"/>
    </row>
    <row r="18" spans="1:19" ht="27.75" customHeight="1" thickBot="1" x14ac:dyDescent="0.25">
      <c r="B18" s="96" t="s">
        <v>23</v>
      </c>
      <c r="C18" s="97"/>
      <c r="D18" s="97"/>
      <c r="E18" s="97"/>
      <c r="F18" s="97"/>
      <c r="G18" s="97"/>
      <c r="N18" s="1"/>
    </row>
    <row r="19" spans="1:19" ht="22.5" thickTop="1" thickBot="1" x14ac:dyDescent="0.4">
      <c r="A19" s="21"/>
      <c r="B19" s="66" t="s">
        <v>4</v>
      </c>
      <c r="C19" s="66" t="s">
        <v>6</v>
      </c>
      <c r="D19" s="66" t="s">
        <v>7</v>
      </c>
      <c r="E19" s="66" t="s">
        <v>5</v>
      </c>
      <c r="F19" s="67" t="s">
        <v>27</v>
      </c>
      <c r="G19" s="67" t="s">
        <v>17</v>
      </c>
      <c r="H19" s="66" t="s">
        <v>31</v>
      </c>
      <c r="K19" s="3"/>
      <c r="N19" s="1"/>
      <c r="S19" s="1"/>
    </row>
    <row r="20" spans="1:19" ht="31.5" customHeight="1" thickTop="1" x14ac:dyDescent="0.2">
      <c r="A20" s="65" t="s">
        <v>11</v>
      </c>
      <c r="B20" s="68">
        <f>'CUADRO INDIVIDUAL'!D9</f>
        <v>5353262.47</v>
      </c>
      <c r="C20" s="68">
        <f>'CUADRO INDIVIDUAL'!D10</f>
        <v>719008.26</v>
      </c>
      <c r="D20" s="68">
        <f>'CUADRO INDIVIDUAL'!D11</f>
        <v>190578.26</v>
      </c>
      <c r="E20" s="68">
        <f>'CUADRO INDIVIDUAL'!D12</f>
        <v>0</v>
      </c>
      <c r="F20" s="68">
        <v>0</v>
      </c>
      <c r="G20" s="68">
        <v>0</v>
      </c>
      <c r="H20" s="69">
        <f>SUM(B20:G20)</f>
        <v>6262848.9899999993</v>
      </c>
      <c r="I20" s="74"/>
      <c r="N20" s="1"/>
      <c r="S20" s="1"/>
    </row>
    <row r="21" spans="1:19" ht="47.25" customHeight="1" x14ac:dyDescent="0.2">
      <c r="A21" s="65" t="s">
        <v>12</v>
      </c>
      <c r="B21" s="68">
        <f>'CUADRO INDIVIDUAL'!J9</f>
        <v>3782492.56</v>
      </c>
      <c r="C21" s="68">
        <f>'CUADRO INDIVIDUAL'!J10</f>
        <v>8947862.5199999996</v>
      </c>
      <c r="D21" s="68">
        <f>'CUADRO INDIVIDUAL'!J11</f>
        <v>1071119.6499999999</v>
      </c>
      <c r="E21" s="68">
        <f>'CUADRO INDIVIDUAL'!J12</f>
        <v>0</v>
      </c>
      <c r="F21" s="68">
        <f>'CUADRO INDIVIDUAL'!J13</f>
        <v>6545454.54</v>
      </c>
      <c r="G21" s="68">
        <v>0</v>
      </c>
      <c r="H21" s="69">
        <f t="shared" ref="H21:H23" si="2">SUM(B21:G21)</f>
        <v>20346929.27</v>
      </c>
      <c r="I21" s="74"/>
      <c r="N21" s="1"/>
      <c r="S21" s="1"/>
    </row>
    <row r="22" spans="1:19" ht="39" customHeight="1" x14ac:dyDescent="0.2">
      <c r="A22" s="65" t="s">
        <v>28</v>
      </c>
      <c r="B22" s="68">
        <f>'CUADRO INDIVIDUAL'!D19</f>
        <v>0</v>
      </c>
      <c r="C22" s="68">
        <f>'CUADRO INDIVIDUAL'!D20</f>
        <v>0</v>
      </c>
      <c r="D22" s="68">
        <f>'CUADRO INDIVIDUAL'!D21</f>
        <v>0</v>
      </c>
      <c r="E22" s="68">
        <f>'CUADRO INDIVIDUAL'!D22</f>
        <v>0</v>
      </c>
      <c r="F22" s="68">
        <v>0</v>
      </c>
      <c r="G22" s="68">
        <f>'CUADRO INDIVIDUAL'!D23</f>
        <v>6000</v>
      </c>
      <c r="H22" s="69">
        <f t="shared" si="2"/>
        <v>6000</v>
      </c>
      <c r="I22" s="74"/>
      <c r="N22" s="1"/>
      <c r="S22" s="1"/>
    </row>
    <row r="23" spans="1:19" ht="45" customHeight="1" thickBot="1" x14ac:dyDescent="0.25">
      <c r="A23" s="65" t="s">
        <v>13</v>
      </c>
      <c r="B23" s="68">
        <f>'CUADRO INDIVIDUAL'!J19</f>
        <v>10802014.02</v>
      </c>
      <c r="C23" s="68">
        <f>'CUADRO INDIVIDUAL'!J20</f>
        <v>1589618.44</v>
      </c>
      <c r="D23" s="68">
        <f>'CUADRO INDIVIDUAL'!J21</f>
        <v>212797.58</v>
      </c>
      <c r="E23" s="68">
        <f>'CUADRO INDIVIDUAL'!J22</f>
        <v>0</v>
      </c>
      <c r="F23" s="68">
        <v>0</v>
      </c>
      <c r="G23" s="68">
        <f>'CUADRO INDIVIDUAL'!J23</f>
        <v>22335</v>
      </c>
      <c r="H23" s="69">
        <f t="shared" si="2"/>
        <v>12626765.039999999</v>
      </c>
      <c r="I23" s="74"/>
      <c r="N23" s="1"/>
      <c r="S23" s="1"/>
    </row>
    <row r="24" spans="1:19" ht="22.5" thickTop="1" thickBot="1" x14ac:dyDescent="0.4">
      <c r="A24" s="22" t="s">
        <v>10</v>
      </c>
      <c r="B24" s="70">
        <f t="shared" ref="B24:H24" si="3">SUM(B20:B23)</f>
        <v>19937769.049999997</v>
      </c>
      <c r="C24" s="70">
        <f t="shared" si="3"/>
        <v>11256489.219999999</v>
      </c>
      <c r="D24" s="70">
        <f t="shared" si="3"/>
        <v>1474495.49</v>
      </c>
      <c r="E24" s="70">
        <f t="shared" si="3"/>
        <v>0</v>
      </c>
      <c r="F24" s="70">
        <f t="shared" si="3"/>
        <v>6545454.54</v>
      </c>
      <c r="G24" s="70">
        <f t="shared" si="3"/>
        <v>28335</v>
      </c>
      <c r="H24" s="70">
        <f t="shared" si="3"/>
        <v>39242543.299999997</v>
      </c>
      <c r="J24" s="3"/>
      <c r="N24" s="1"/>
      <c r="S24" s="1"/>
    </row>
    <row r="25" spans="1:19" ht="12.75" thickTop="1" x14ac:dyDescent="0.2">
      <c r="K25" s="4"/>
      <c r="N25" s="1"/>
      <c r="P25" s="3"/>
      <c r="S25" s="1"/>
    </row>
    <row r="27" spans="1:19" x14ac:dyDescent="0.2">
      <c r="B27" s="75"/>
      <c r="C27" s="75"/>
      <c r="D27" s="75"/>
      <c r="E27" s="75"/>
      <c r="F27" s="75"/>
      <c r="G27" s="75"/>
    </row>
  </sheetData>
  <mergeCells count="3">
    <mergeCell ref="A5:H5"/>
    <mergeCell ref="B8:G8"/>
    <mergeCell ref="B18:G18"/>
  </mergeCells>
  <printOptions horizontalCentered="1" verticalCentered="1"/>
  <pageMargins left="0" right="0" top="0.94488188976377963" bottom="0.74803149606299213" header="0.31496062992125984" footer="0.31496062992125984"/>
  <pageSetup paperSize="9" scale="55" orientation="landscape" r:id="rId1"/>
  <headerFooter>
    <oddHeader>&amp;L&amp;G</oddHeader>
    <oddFooter>&amp;CPágina &amp;P de &amp;N</oddFooter>
  </headerFooter>
  <rowBreaks count="1" manualBreakCount="1">
    <brk id="15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VOLUMEN GLOBAL</vt:lpstr>
      <vt:lpstr>CUADRO INDIVIDUAL</vt:lpstr>
      <vt:lpstr>TOTALES</vt:lpstr>
      <vt:lpstr>Gráfico TOTALES - Importes</vt:lpstr>
      <vt:lpstr>Gráfico TOTALES - Contratos</vt:lpstr>
      <vt:lpstr>Gráfico TOTALES - Porcentajes</vt:lpstr>
      <vt:lpstr>TOTALES!Títulos_a_imprimir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GOMEZ, MARIA JESUS</dc:creator>
  <cp:lastModifiedBy>TORREGROSA TRIVES, JORGE MANUEL</cp:lastModifiedBy>
  <cp:lastPrinted>2020-12-14T11:51:51Z</cp:lastPrinted>
  <dcterms:created xsi:type="dcterms:W3CDTF">2018-03-22T08:57:49Z</dcterms:created>
  <dcterms:modified xsi:type="dcterms:W3CDTF">2020-12-14T11:52:01Z</dcterms:modified>
</cp:coreProperties>
</file>