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20\PUBLICIDAD ACTIVA - INFORMACION INSTITUCIONAL Y ORGANIZATIVA\ASIST ORG COLEG - JURADOS - GASTOS LOCOMOCION\PUBLICADO\VALENCIAN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J36" i="1" l="1"/>
  <c r="H36" i="1"/>
  <c r="H35" i="1"/>
  <c r="J34" i="1"/>
  <c r="H34" i="1"/>
  <c r="J33" i="1"/>
  <c r="J32" i="1"/>
  <c r="J31" i="1"/>
  <c r="J30" i="1"/>
  <c r="J29" i="1"/>
  <c r="J28" i="1"/>
  <c r="J26" i="1"/>
  <c r="J25" i="1"/>
  <c r="J24" i="1"/>
  <c r="H24" i="1"/>
  <c r="J23" i="1"/>
  <c r="J22" i="1"/>
  <c r="J21" i="1"/>
  <c r="J20" i="1"/>
  <c r="J19" i="1"/>
  <c r="J18" i="1"/>
  <c r="J17" i="1"/>
  <c r="J16" i="1"/>
  <c r="J15" i="1"/>
  <c r="J14" i="1"/>
  <c r="J13" i="1"/>
  <c r="J12" i="1"/>
  <c r="J9" i="1"/>
</calcChain>
</file>

<file path=xl/sharedStrings.xml><?xml version="1.0" encoding="utf-8"?>
<sst xmlns="http://schemas.openxmlformats.org/spreadsheetml/2006/main" count="177" uniqueCount="112">
  <si>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</si>
  <si>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</si>
  <si>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</si>
  <si>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</si>
  <si>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</si>
  <si>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</si>
  <si>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</si>
  <si>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</si>
  <si>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</si>
  <si>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</si>
  <si>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</si>
  <si>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</si>
  <si>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</si>
  <si>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</si>
  <si>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</si>
  <si>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</si>
  <si>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</si>
  <si>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</si>
  <si>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</si>
  <si>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</si>
  <si>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</si>
  <si>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</si>
  <si>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</si>
  <si>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</si>
  <si>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</si>
  <si>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</si>
  <si>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</si>
  <si>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</si>
  <si>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</si>
  <si>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</si>
  <si>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</si>
  <si>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</si>
  <si>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</si>
  <si>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</si>
  <si>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</si>
  <si>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</si>
  <si>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</si>
  <si>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</si>
  <si>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Sou brut anual, règim de dedicació, retribucions per assistències a òrgans col·legiats interns, indemnitzacions per assistències 
a jurats  i despeses de locomoció dels càrrecs electes de la Diputació d'Alacant*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</si>
  <si>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</si>
  <si>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</si>
  <si>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</si>
  <si>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</si>
  <si>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</si>
  <si>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</si>
  <si>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</si>
  <si>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</si>
  <si>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</si>
  <si>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</si>
  <si>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</si>
  <si>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</si>
  <si>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</si>
  <si>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</si>
  <si>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</si>
  <si>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</si>
  <si>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</si>
  <si>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</si>
  <si>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</si>
  <si>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</si>
  <si>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</si>
  <si>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</si>
  <si>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</si>
  <si>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</si>
  <si>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</si>
  <si>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</si>
  <si>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</si>
  <si>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</si>
  <si>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</si>
  <si>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</si>
  <si>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</si>
  <si>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</si>
  <si>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</si>
  <si>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</si>
  <si>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</si>
  <si>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</si>
  <si>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</si>
  <si>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</si>
  <si>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</si>
  <si>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</si>
  <si>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</si>
  <si>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</si>
  <si>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</si>
  <si>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</si>
  <si>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</si>
  <si>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</si>
  <si>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(1) S'indica el trimestre en el qual s'ingressen els drets</t>
  </si>
  <si>
    <t>(3) Assistència a jurats de premis convocats per la Diputació d'Alacant</t>
  </si>
  <si>
    <t>(4) Locomoció ordinària (comprèn desplaçaments del municipi de residència a la Diputació)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</si>
  <si>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</si>
  <si>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</si>
  <si>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</si>
  <si>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</si>
  <si>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</si>
  <si>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</si>
  <si>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</si>
  <si>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</si>
  <si>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</si>
  <si>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</si>
  <si>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</si>
  <si>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</si>
  <si>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</si>
  <si>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</si>
  <si>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</si>
  <si>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</si>
  <si>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</si>
  <si>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r>
      <t xml:space="preserve">Versió núm. 1: </t>
    </r>
    <r>
      <rPr>
        <sz val="10"/>
        <color theme="1"/>
        <rFont val="Arial"/>
        <family val="2"/>
      </rPr>
      <t>28 de enero de 2020</t>
    </r>
  </si>
  <si>
    <t>CUARTO TRIMESTRE 2019 (2)</t>
  </si>
  <si>
    <t>Fco Javier Sendra Mengual té endarreriments del mes de setembre per import de 1.298,56 €</t>
  </si>
  <si>
    <t>Juan Bautista Rosello Tent té endarreriments del mes de setembre per import de 1.075,88 €</t>
  </si>
  <si>
    <t>Juan Francisco Pérez Llorca té endarreriments del mes de setembre per import de 262,66 €</t>
  </si>
  <si>
    <t>Document elaborat per Transparència</t>
  </si>
  <si>
    <t>(2) En aquest quart trimestre s'abasta la informació compresa entre l'1 d'octubre de 2019  i el 31 de desembre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</si>
</sst>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4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/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165" fontId="14" fillId="0" borderId="11" xfId="0" applyNumberFormat="1" applyFont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165" fontId="1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/>
    </xf>
    <xf numFmtId="0" fontId="13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/>
    </xf>
    <xf numFmtId="164" fontId="18" fillId="2" borderId="2" xfId="1" applyFont="1" applyFill="1" applyBorder="1" applyAlignment="1">
      <alignment horizontal="center" vertical="center" wrapText="1"/>
    </xf>
    <xf numFmtId="164" fontId="18" fillId="2" borderId="15" xfId="1" applyFont="1" applyFill="1" applyBorder="1" applyAlignment="1">
      <alignment horizontal="center" vertical="center" wrapText="1"/>
    </xf>
    <xf numFmtId="164" fontId="18" fillId="2" borderId="16" xfId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165" fontId="14" fillId="3" borderId="11" xfId="0" applyNumberFormat="1" applyFont="1" applyFill="1" applyBorder="1" applyAlignment="1">
      <alignment horizontal="center" vertical="center"/>
    </xf>
    <xf numFmtId="4" fontId="16" fillId="3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28"/>
      <c r="B1" s="9" t="s">
        <v>105</v>
      </c>
      <c r="C1" s="9"/>
      <c r="D1" s="9"/>
      <c r="E1" s="9"/>
      <c r="F1" s="3"/>
      <c r="G1" s="3"/>
      <c r="H1" s="68" t="s">
        <v>110</v>
      </c>
      <c r="I1" s="68"/>
      <c r="J1" s="68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69" t="s">
        <v>39</v>
      </c>
      <c r="I2" s="69"/>
      <c r="J2" s="69"/>
    </row>
    <row r="3" spans="1:10" ht="54" customHeight="1" thickBot="1" x14ac:dyDescent="0.25">
      <c r="A3" s="70" t="s">
        <v>38</v>
      </c>
      <c r="B3" s="71"/>
      <c r="C3" s="71"/>
      <c r="D3" s="71"/>
      <c r="E3" s="71"/>
      <c r="F3" s="71"/>
      <c r="G3" s="71"/>
      <c r="H3" s="71"/>
      <c r="I3" s="71"/>
      <c r="J3" s="71"/>
    </row>
    <row r="4" spans="1:10" ht="16.5" customHeight="1" thickBot="1" x14ac:dyDescent="0.25">
      <c r="A4" s="72" t="s">
        <v>40</v>
      </c>
      <c r="B4" s="75" t="s">
        <v>41</v>
      </c>
      <c r="C4" s="85" t="s">
        <v>42</v>
      </c>
      <c r="D4" s="85" t="s">
        <v>43</v>
      </c>
      <c r="E4" s="85" t="s">
        <v>44</v>
      </c>
      <c r="F4" s="82" t="s">
        <v>45</v>
      </c>
      <c r="G4" s="82" t="s">
        <v>46</v>
      </c>
      <c r="H4" s="78" t="s">
        <v>47</v>
      </c>
      <c r="I4" s="79"/>
      <c r="J4" s="80"/>
    </row>
    <row r="5" spans="1:10" ht="15.75" thickBot="1" x14ac:dyDescent="0.25">
      <c r="A5" s="73"/>
      <c r="B5" s="76"/>
      <c r="C5" s="86"/>
      <c r="D5" s="86"/>
      <c r="E5" s="86"/>
      <c r="F5" s="83"/>
      <c r="G5" s="83"/>
      <c r="H5" s="81" t="s">
        <v>106</v>
      </c>
      <c r="I5" s="79"/>
      <c r="J5" s="80"/>
    </row>
    <row r="6" spans="1:10" ht="51.75" thickBot="1" x14ac:dyDescent="0.25">
      <c r="A6" s="74"/>
      <c r="B6" s="77"/>
      <c r="C6" s="87"/>
      <c r="D6" s="87"/>
      <c r="E6" s="87"/>
      <c r="F6" s="84"/>
      <c r="G6" s="83"/>
      <c r="H6" s="44" t="s">
        <v>48</v>
      </c>
      <c r="I6" s="45" t="s">
        <v>49</v>
      </c>
      <c r="J6" s="46" t="s">
        <v>50</v>
      </c>
    </row>
    <row r="7" spans="1:10" s="6" customFormat="1" ht="22.5" x14ac:dyDescent="0.2">
      <c r="A7" s="16" t="s">
        <v>33</v>
      </c>
      <c r="B7" s="17" t="s">
        <v>7</v>
      </c>
      <c r="C7" s="47" t="s">
        <v>51</v>
      </c>
      <c r="D7" s="47" t="s">
        <v>70</v>
      </c>
      <c r="E7" s="35"/>
      <c r="F7" s="16" t="s">
        <v>37</v>
      </c>
      <c r="G7" s="19">
        <v>83227.44</v>
      </c>
      <c r="H7" s="50">
        <v>0</v>
      </c>
      <c r="I7" s="50">
        <v>0</v>
      </c>
      <c r="J7" s="50">
        <v>0</v>
      </c>
    </row>
    <row r="8" spans="1:10" s="6" customFormat="1" ht="33.75" x14ac:dyDescent="0.2">
      <c r="A8" s="18" t="s">
        <v>32</v>
      </c>
      <c r="B8" s="17" t="s">
        <v>2</v>
      </c>
      <c r="C8" s="47" t="s">
        <v>52</v>
      </c>
      <c r="D8" s="47" t="s">
        <v>71</v>
      </c>
      <c r="E8" s="35"/>
      <c r="F8" s="16" t="s">
        <v>37</v>
      </c>
      <c r="G8" s="19">
        <v>73240.94</v>
      </c>
      <c r="H8" s="50">
        <v>0</v>
      </c>
      <c r="I8" s="50">
        <v>45.89</v>
      </c>
      <c r="J8" s="50">
        <v>0</v>
      </c>
    </row>
    <row r="9" spans="1:10" s="6" customFormat="1" ht="22.5" x14ac:dyDescent="0.2">
      <c r="A9" s="30" t="s">
        <v>33</v>
      </c>
      <c r="B9" s="31" t="s">
        <v>5</v>
      </c>
      <c r="C9" s="47" t="s">
        <v>54</v>
      </c>
      <c r="D9" s="47" t="s">
        <v>72</v>
      </c>
      <c r="E9" s="36"/>
      <c r="F9" s="30" t="s">
        <v>37</v>
      </c>
      <c r="G9" s="33">
        <v>73240.94</v>
      </c>
      <c r="H9" s="50">
        <v>0</v>
      </c>
      <c r="I9" s="50">
        <v>0</v>
      </c>
      <c r="J9" s="50">
        <f>255.36+291.84</f>
        <v>547.20000000000005</v>
      </c>
    </row>
    <row r="10" spans="1:10" s="6" customFormat="1" ht="45" x14ac:dyDescent="0.2">
      <c r="A10" s="16" t="s">
        <v>33</v>
      </c>
      <c r="B10" s="17" t="s">
        <v>3</v>
      </c>
      <c r="C10" s="47" t="s">
        <v>53</v>
      </c>
      <c r="D10" s="47" t="s">
        <v>73</v>
      </c>
      <c r="E10" s="35"/>
      <c r="F10" s="16" t="s">
        <v>37</v>
      </c>
      <c r="G10" s="19">
        <v>73240.94</v>
      </c>
      <c r="H10" s="50">
        <v>0</v>
      </c>
      <c r="I10" s="50">
        <v>0</v>
      </c>
      <c r="J10" s="50">
        <v>44.16</v>
      </c>
    </row>
    <row r="11" spans="1:10" s="7" customFormat="1" ht="26.25" customHeight="1" x14ac:dyDescent="0.2">
      <c r="A11" s="16" t="s">
        <v>33</v>
      </c>
      <c r="B11" s="17" t="s">
        <v>8</v>
      </c>
      <c r="C11" s="47" t="s">
        <v>55</v>
      </c>
      <c r="D11" s="47" t="s">
        <v>74</v>
      </c>
      <c r="E11" s="35"/>
      <c r="F11" s="16" t="s">
        <v>37</v>
      </c>
      <c r="G11" s="19">
        <v>73240.94</v>
      </c>
      <c r="H11" s="50">
        <v>0</v>
      </c>
      <c r="I11" s="50">
        <v>0</v>
      </c>
      <c r="J11" s="50">
        <v>0</v>
      </c>
    </row>
    <row r="12" spans="1:10" s="6" customFormat="1" ht="35.25" customHeight="1" x14ac:dyDescent="0.2">
      <c r="A12" s="18" t="s">
        <v>32</v>
      </c>
      <c r="B12" s="17" t="s">
        <v>1</v>
      </c>
      <c r="C12" s="47" t="s">
        <v>56</v>
      </c>
      <c r="D12" s="47" t="s">
        <v>75</v>
      </c>
      <c r="E12" s="35"/>
      <c r="F12" s="16" t="s">
        <v>37</v>
      </c>
      <c r="G12" s="19">
        <v>73240.94</v>
      </c>
      <c r="H12" s="50">
        <v>0</v>
      </c>
      <c r="I12" s="50">
        <v>0</v>
      </c>
      <c r="J12" s="50">
        <f>195.78+164.86+164.86</f>
        <v>525.5</v>
      </c>
    </row>
    <row r="13" spans="1:10" s="6" customFormat="1" ht="22.5" x14ac:dyDescent="0.2">
      <c r="A13" s="16" t="s">
        <v>33</v>
      </c>
      <c r="B13" s="17" t="s">
        <v>15</v>
      </c>
      <c r="C13" s="47" t="s">
        <v>57</v>
      </c>
      <c r="D13" s="47" t="s">
        <v>76</v>
      </c>
      <c r="E13" s="35"/>
      <c r="F13" s="16" t="s">
        <v>37</v>
      </c>
      <c r="G13" s="19">
        <v>70448.149999999994</v>
      </c>
      <c r="H13" s="50">
        <v>0</v>
      </c>
      <c r="I13" s="50">
        <v>0</v>
      </c>
      <c r="J13" s="50">
        <f>515.2+529.92+456.32</f>
        <v>1501.4399999999998</v>
      </c>
    </row>
    <row r="14" spans="1:10" s="8" customFormat="1" ht="22.5" x14ac:dyDescent="0.2">
      <c r="A14" s="16" t="s">
        <v>33</v>
      </c>
      <c r="B14" s="17" t="s">
        <v>4</v>
      </c>
      <c r="C14" s="47" t="s">
        <v>58</v>
      </c>
      <c r="D14" s="47" t="s">
        <v>77</v>
      </c>
      <c r="E14" s="35"/>
      <c r="F14" s="16" t="s">
        <v>37</v>
      </c>
      <c r="G14" s="19">
        <v>68448.149999999994</v>
      </c>
      <c r="H14" s="50">
        <v>0</v>
      </c>
      <c r="I14" s="50">
        <v>0</v>
      </c>
      <c r="J14" s="50">
        <f>167.04+111.36</f>
        <v>278.39999999999998</v>
      </c>
    </row>
    <row r="15" spans="1:10" s="8" customFormat="1" ht="22.5" x14ac:dyDescent="0.2">
      <c r="A15" s="16" t="s">
        <v>33</v>
      </c>
      <c r="B15" s="17" t="s">
        <v>10</v>
      </c>
      <c r="C15" s="47" t="s">
        <v>59</v>
      </c>
      <c r="D15" s="47" t="s">
        <v>78</v>
      </c>
      <c r="E15" s="35"/>
      <c r="F15" s="16" t="s">
        <v>37</v>
      </c>
      <c r="G15" s="19">
        <v>68448.149999999994</v>
      </c>
      <c r="H15" s="50">
        <v>0</v>
      </c>
      <c r="I15" s="50">
        <v>0</v>
      </c>
      <c r="J15" s="50">
        <f>959.31+1511.92</f>
        <v>2471.23</v>
      </c>
    </row>
    <row r="16" spans="1:10" s="8" customFormat="1" ht="33.75" x14ac:dyDescent="0.2">
      <c r="A16" s="16" t="s">
        <v>33</v>
      </c>
      <c r="B16" s="17" t="s">
        <v>11</v>
      </c>
      <c r="C16" s="47" t="s">
        <v>102</v>
      </c>
      <c r="D16" s="47" t="s">
        <v>101</v>
      </c>
      <c r="E16" s="35"/>
      <c r="F16" s="16" t="s">
        <v>37</v>
      </c>
      <c r="G16" s="19">
        <v>68448.149999999994</v>
      </c>
      <c r="H16" s="50">
        <v>0</v>
      </c>
      <c r="I16" s="50">
        <v>0</v>
      </c>
      <c r="J16" s="50">
        <f>389.12+337.92+348.16</f>
        <v>1075.2</v>
      </c>
    </row>
    <row r="17" spans="1:10" s="8" customFormat="1" ht="45" x14ac:dyDescent="0.2">
      <c r="A17" s="16" t="s">
        <v>33</v>
      </c>
      <c r="B17" s="17" t="s">
        <v>14</v>
      </c>
      <c r="C17" s="47" t="s">
        <v>60</v>
      </c>
      <c r="D17" s="47" t="s">
        <v>103</v>
      </c>
      <c r="E17" s="35"/>
      <c r="F17" s="16" t="s">
        <v>37</v>
      </c>
      <c r="G17" s="19">
        <v>68448.149999999994</v>
      </c>
      <c r="H17" s="50">
        <v>0</v>
      </c>
      <c r="I17" s="50">
        <v>0</v>
      </c>
      <c r="J17" s="50">
        <f>316.8+288+288</f>
        <v>892.8</v>
      </c>
    </row>
    <row r="18" spans="1:10" s="6" customFormat="1" x14ac:dyDescent="0.2">
      <c r="A18" s="16" t="s">
        <v>33</v>
      </c>
      <c r="B18" s="17" t="s">
        <v>6</v>
      </c>
      <c r="C18" s="47" t="s">
        <v>61</v>
      </c>
      <c r="D18" s="47"/>
      <c r="E18" s="47" t="s">
        <v>79</v>
      </c>
      <c r="F18" s="16" t="s">
        <v>37</v>
      </c>
      <c r="G18" s="19">
        <v>68448.149999999994</v>
      </c>
      <c r="H18" s="50">
        <v>0</v>
      </c>
      <c r="I18" s="50">
        <v>0</v>
      </c>
      <c r="J18" s="50">
        <f>160+224</f>
        <v>384</v>
      </c>
    </row>
    <row r="19" spans="1:10" s="6" customFormat="1" x14ac:dyDescent="0.2">
      <c r="A19" s="16" t="s">
        <v>33</v>
      </c>
      <c r="B19" s="17" t="s">
        <v>9</v>
      </c>
      <c r="C19" s="47" t="s">
        <v>62</v>
      </c>
      <c r="D19" s="47"/>
      <c r="E19" s="47" t="s">
        <v>80</v>
      </c>
      <c r="F19" s="16" t="s">
        <v>37</v>
      </c>
      <c r="G19" s="19">
        <v>68448.149999999994</v>
      </c>
      <c r="H19" s="50">
        <v>0</v>
      </c>
      <c r="I19" s="50">
        <v>0</v>
      </c>
      <c r="J19" s="50">
        <f>1294.08+1233.92+1173.76</f>
        <v>3701.76</v>
      </c>
    </row>
    <row r="20" spans="1:10" s="8" customFormat="1" x14ac:dyDescent="0.2">
      <c r="A20" s="16" t="s">
        <v>33</v>
      </c>
      <c r="B20" s="17" t="s">
        <v>12</v>
      </c>
      <c r="C20" s="47" t="s">
        <v>63</v>
      </c>
      <c r="D20" s="10"/>
      <c r="E20" s="47" t="s">
        <v>81</v>
      </c>
      <c r="F20" s="16" t="s">
        <v>37</v>
      </c>
      <c r="G20" s="19">
        <v>68448.149999999994</v>
      </c>
      <c r="H20" s="50">
        <v>0</v>
      </c>
      <c r="I20" s="50">
        <v>0</v>
      </c>
      <c r="J20" s="50">
        <f>372.2+333.04</f>
        <v>705.24</v>
      </c>
    </row>
    <row r="21" spans="1:10" s="8" customFormat="1" ht="22.5" x14ac:dyDescent="0.2">
      <c r="A21" s="16" t="s">
        <v>33</v>
      </c>
      <c r="B21" s="17" t="s">
        <v>13</v>
      </c>
      <c r="C21" s="47" t="s">
        <v>64</v>
      </c>
      <c r="D21" s="10"/>
      <c r="E21" s="47" t="s">
        <v>82</v>
      </c>
      <c r="F21" s="16" t="s">
        <v>37</v>
      </c>
      <c r="G21" s="19">
        <v>68448.149999999994</v>
      </c>
      <c r="H21" s="50">
        <v>0</v>
      </c>
      <c r="I21" s="50">
        <v>0</v>
      </c>
      <c r="J21" s="50">
        <f>126.72+105.6</f>
        <v>232.32</v>
      </c>
    </row>
    <row r="22" spans="1:10" s="8" customFormat="1" ht="22.5" x14ac:dyDescent="0.2">
      <c r="A22" s="16" t="s">
        <v>33</v>
      </c>
      <c r="B22" s="17" t="s">
        <v>16</v>
      </c>
      <c r="C22" s="47" t="s">
        <v>65</v>
      </c>
      <c r="D22" s="10"/>
      <c r="E22" s="47" t="s">
        <v>83</v>
      </c>
      <c r="F22" s="16" t="s">
        <v>37</v>
      </c>
      <c r="G22" s="19">
        <v>68448.149999999994</v>
      </c>
      <c r="H22" s="50">
        <v>0</v>
      </c>
      <c r="I22" s="50">
        <v>0</v>
      </c>
      <c r="J22" s="50">
        <f>89.6+89.6+53.76</f>
        <v>232.95999999999998</v>
      </c>
    </row>
    <row r="23" spans="1:10" s="8" customFormat="1" ht="16.5" customHeight="1" x14ac:dyDescent="0.2">
      <c r="A23" s="16" t="s">
        <v>34</v>
      </c>
      <c r="B23" s="17" t="s">
        <v>17</v>
      </c>
      <c r="C23" s="47" t="s">
        <v>66</v>
      </c>
      <c r="D23" s="34"/>
      <c r="E23" s="47"/>
      <c r="F23" s="16" t="s">
        <v>37</v>
      </c>
      <c r="G23" s="19">
        <v>73240.94</v>
      </c>
      <c r="H23" s="50">
        <v>0</v>
      </c>
      <c r="I23" s="50">
        <v>0</v>
      </c>
      <c r="J23" s="50">
        <f>460.8+460.8+691.2</f>
        <v>1612.8000000000002</v>
      </c>
    </row>
    <row r="24" spans="1:10" s="8" customFormat="1" ht="16.5" customHeight="1" x14ac:dyDescent="0.2">
      <c r="A24" s="30" t="s">
        <v>34</v>
      </c>
      <c r="B24" s="31" t="s">
        <v>30</v>
      </c>
      <c r="C24" s="47" t="s">
        <v>67</v>
      </c>
      <c r="D24" s="32"/>
      <c r="E24" s="37"/>
      <c r="F24" s="16" t="s">
        <v>84</v>
      </c>
      <c r="G24" s="33">
        <v>70448.149999999994</v>
      </c>
      <c r="H24" s="50">
        <f>700+1500+350+500+700+750</f>
        <v>4500</v>
      </c>
      <c r="I24" s="50">
        <v>0</v>
      </c>
      <c r="J24" s="50">
        <f>102.4+61.44+163.84</f>
        <v>327.68</v>
      </c>
    </row>
    <row r="25" spans="1:10" s="8" customFormat="1" ht="16.5" customHeight="1" x14ac:dyDescent="0.2">
      <c r="A25" s="30" t="s">
        <v>34</v>
      </c>
      <c r="B25" s="31" t="s">
        <v>24</v>
      </c>
      <c r="C25" s="47" t="s">
        <v>68</v>
      </c>
      <c r="D25" s="32"/>
      <c r="E25" s="37"/>
      <c r="F25" s="16" t="s">
        <v>37</v>
      </c>
      <c r="G25" s="33">
        <v>68448.149999999994</v>
      </c>
      <c r="H25" s="50">
        <v>0</v>
      </c>
      <c r="I25" s="50">
        <v>0</v>
      </c>
      <c r="J25" s="50">
        <f>250.88+282.24</f>
        <v>533.12</v>
      </c>
    </row>
    <row r="26" spans="1:10" s="8" customFormat="1" x14ac:dyDescent="0.2">
      <c r="A26" s="16" t="s">
        <v>34</v>
      </c>
      <c r="B26" s="17" t="s">
        <v>18</v>
      </c>
      <c r="C26" s="47" t="s">
        <v>68</v>
      </c>
      <c r="D26" s="10"/>
      <c r="E26" s="38"/>
      <c r="F26" s="16" t="s">
        <v>36</v>
      </c>
      <c r="G26" s="19">
        <v>51336.11</v>
      </c>
      <c r="H26" s="50">
        <v>0</v>
      </c>
      <c r="I26" s="50">
        <v>0</v>
      </c>
      <c r="J26" s="50">
        <f>227.2+363.52+499.84</f>
        <v>1090.56</v>
      </c>
    </row>
    <row r="27" spans="1:10" s="8" customFormat="1" x14ac:dyDescent="0.2">
      <c r="A27" s="16" t="s">
        <v>34</v>
      </c>
      <c r="B27" s="17" t="s">
        <v>19</v>
      </c>
      <c r="C27" s="47" t="s">
        <v>35</v>
      </c>
      <c r="D27" s="10"/>
      <c r="E27" s="38"/>
      <c r="F27" s="16" t="s">
        <v>36</v>
      </c>
      <c r="G27" s="19">
        <v>51336.11</v>
      </c>
      <c r="H27" s="50">
        <v>0</v>
      </c>
      <c r="I27" s="50">
        <v>0</v>
      </c>
      <c r="J27" s="50">
        <v>0</v>
      </c>
    </row>
    <row r="28" spans="1:10" s="8" customFormat="1" x14ac:dyDescent="0.2">
      <c r="A28" s="16" t="s">
        <v>34</v>
      </c>
      <c r="B28" s="17" t="s">
        <v>20</v>
      </c>
      <c r="C28" s="47" t="s">
        <v>35</v>
      </c>
      <c r="D28" s="10"/>
      <c r="E28" s="38"/>
      <c r="F28" s="16" t="s">
        <v>36</v>
      </c>
      <c r="G28" s="19">
        <v>51336.11</v>
      </c>
      <c r="H28" s="50">
        <v>0</v>
      </c>
      <c r="I28" s="50">
        <v>0</v>
      </c>
      <c r="J28" s="50">
        <f>71.68+71.68+107.52</f>
        <v>250.88</v>
      </c>
    </row>
    <row r="29" spans="1:10" s="8" customFormat="1" x14ac:dyDescent="0.2">
      <c r="A29" s="16" t="s">
        <v>34</v>
      </c>
      <c r="B29" s="17" t="s">
        <v>21</v>
      </c>
      <c r="C29" s="47" t="s">
        <v>68</v>
      </c>
      <c r="D29" s="10"/>
      <c r="E29" s="38"/>
      <c r="F29" s="16" t="s">
        <v>36</v>
      </c>
      <c r="G29" s="19">
        <v>51336.11</v>
      </c>
      <c r="H29" s="50">
        <v>0</v>
      </c>
      <c r="I29" s="50">
        <v>0</v>
      </c>
      <c r="J29" s="50">
        <f>194.56+389.12+437.76</f>
        <v>1021.44</v>
      </c>
    </row>
    <row r="30" spans="1:10" s="8" customFormat="1" x14ac:dyDescent="0.2">
      <c r="A30" s="16" t="s">
        <v>34</v>
      </c>
      <c r="B30" s="17" t="s">
        <v>22</v>
      </c>
      <c r="C30" s="47" t="s">
        <v>35</v>
      </c>
      <c r="D30" s="10"/>
      <c r="E30" s="38"/>
      <c r="F30" s="16" t="s">
        <v>36</v>
      </c>
      <c r="G30" s="19">
        <v>51336.11</v>
      </c>
      <c r="H30" s="50">
        <v>0</v>
      </c>
      <c r="I30" s="50">
        <v>0</v>
      </c>
      <c r="J30" s="50">
        <f>266.24+266.24+399.36</f>
        <v>931.84</v>
      </c>
    </row>
    <row r="31" spans="1:10" s="8" customFormat="1" x14ac:dyDescent="0.2">
      <c r="A31" s="16" t="s">
        <v>34</v>
      </c>
      <c r="B31" s="17" t="s">
        <v>25</v>
      </c>
      <c r="C31" s="47" t="s">
        <v>68</v>
      </c>
      <c r="D31" s="10"/>
      <c r="E31" s="38"/>
      <c r="F31" s="16" t="s">
        <v>36</v>
      </c>
      <c r="G31" s="19">
        <v>51336.11</v>
      </c>
      <c r="H31" s="50">
        <v>0</v>
      </c>
      <c r="I31" s="50">
        <v>0</v>
      </c>
      <c r="J31" s="50">
        <f>207.36+414.72+380.16</f>
        <v>1002.24</v>
      </c>
    </row>
    <row r="32" spans="1:10" s="7" customFormat="1" x14ac:dyDescent="0.2">
      <c r="A32" s="16" t="s">
        <v>34</v>
      </c>
      <c r="B32" s="17" t="s">
        <v>26</v>
      </c>
      <c r="C32" s="47" t="s">
        <v>68</v>
      </c>
      <c r="D32" s="10"/>
      <c r="E32" s="38"/>
      <c r="F32" s="16" t="s">
        <v>36</v>
      </c>
      <c r="G32" s="19">
        <v>51336.11</v>
      </c>
      <c r="H32" s="50">
        <v>0</v>
      </c>
      <c r="I32" s="50">
        <v>0</v>
      </c>
      <c r="J32" s="50">
        <f>147.2+206.08+235.52</f>
        <v>588.79999999999995</v>
      </c>
    </row>
    <row r="33" spans="1:10" s="6" customFormat="1" x14ac:dyDescent="0.2">
      <c r="A33" s="16" t="s">
        <v>34</v>
      </c>
      <c r="B33" s="17" t="s">
        <v>27</v>
      </c>
      <c r="C33" s="47" t="s">
        <v>35</v>
      </c>
      <c r="D33" s="10"/>
      <c r="E33" s="38"/>
      <c r="F33" s="16" t="s">
        <v>36</v>
      </c>
      <c r="G33" s="19">
        <v>51336.11</v>
      </c>
      <c r="H33" s="50">
        <v>0</v>
      </c>
      <c r="I33" s="50">
        <v>0</v>
      </c>
      <c r="J33" s="50">
        <f>350.71+398.39+454.77</f>
        <v>1203.8699999999999</v>
      </c>
    </row>
    <row r="34" spans="1:10" s="8" customFormat="1" ht="22.5" x14ac:dyDescent="0.2">
      <c r="A34" s="16" t="s">
        <v>34</v>
      </c>
      <c r="B34" s="17" t="s">
        <v>23</v>
      </c>
      <c r="C34" s="47" t="s">
        <v>35</v>
      </c>
      <c r="D34" s="10"/>
      <c r="E34" s="38"/>
      <c r="F34" s="16" t="s">
        <v>84</v>
      </c>
      <c r="G34" s="21">
        <v>0</v>
      </c>
      <c r="H34" s="50">
        <f>700+1000+350+250</f>
        <v>2300</v>
      </c>
      <c r="I34" s="50">
        <v>0</v>
      </c>
      <c r="J34" s="50">
        <f>243.2+170.24+194.56</f>
        <v>608</v>
      </c>
    </row>
    <row r="35" spans="1:10" s="7" customFormat="1" ht="22.5" x14ac:dyDescent="0.2">
      <c r="A35" s="16" t="s">
        <v>34</v>
      </c>
      <c r="B35" s="17" t="s">
        <v>28</v>
      </c>
      <c r="C35" s="47" t="s">
        <v>68</v>
      </c>
      <c r="D35" s="10"/>
      <c r="E35" s="38"/>
      <c r="F35" s="16" t="s">
        <v>84</v>
      </c>
      <c r="G35" s="21">
        <v>0</v>
      </c>
      <c r="H35" s="51">
        <f>700+3000+350+2250+700+1250</f>
        <v>8250</v>
      </c>
      <c r="I35" s="50">
        <v>0</v>
      </c>
      <c r="J35" s="50">
        <v>0</v>
      </c>
    </row>
    <row r="36" spans="1:10" s="7" customFormat="1" ht="22.5" x14ac:dyDescent="0.2">
      <c r="A36" s="16" t="s">
        <v>34</v>
      </c>
      <c r="B36" s="17" t="s">
        <v>29</v>
      </c>
      <c r="C36" s="47" t="s">
        <v>68</v>
      </c>
      <c r="D36" s="10"/>
      <c r="E36" s="38"/>
      <c r="F36" s="16" t="s">
        <v>84</v>
      </c>
      <c r="G36" s="21">
        <v>0</v>
      </c>
      <c r="H36" s="50">
        <f>700+2500+350+500</f>
        <v>4050</v>
      </c>
      <c r="I36" s="50">
        <v>0</v>
      </c>
      <c r="J36" s="50">
        <f>689.72+490.2+698.67</f>
        <v>1878.5900000000001</v>
      </c>
    </row>
    <row r="37" spans="1:10" s="7" customFormat="1" x14ac:dyDescent="0.2">
      <c r="A37" s="16" t="s">
        <v>31</v>
      </c>
      <c r="B37" s="17" t="s">
        <v>0</v>
      </c>
      <c r="C37" s="48" t="s">
        <v>69</v>
      </c>
      <c r="D37" s="60"/>
      <c r="E37" s="61"/>
      <c r="F37" s="16" t="s">
        <v>37</v>
      </c>
      <c r="G37" s="19">
        <v>73240.94</v>
      </c>
      <c r="H37" s="50">
        <v>0</v>
      </c>
      <c r="I37" s="50">
        <v>0</v>
      </c>
      <c r="J37" s="50">
        <v>0</v>
      </c>
    </row>
    <row r="38" spans="1:10" s="7" customFormat="1" x14ac:dyDescent="0.2">
      <c r="A38" s="57"/>
      <c r="B38" s="58"/>
      <c r="C38" s="59"/>
      <c r="D38" s="52"/>
      <c r="E38" s="53"/>
      <c r="F38" s="57"/>
      <c r="G38" s="54"/>
      <c r="H38" s="62"/>
      <c r="I38" s="62"/>
      <c r="J38" s="62"/>
    </row>
    <row r="39" spans="1:10" s="7" customFormat="1" x14ac:dyDescent="0.2">
      <c r="A39" s="63" t="s">
        <v>107</v>
      </c>
      <c r="B39" s="63"/>
      <c r="C39" s="63"/>
      <c r="D39" s="63"/>
      <c r="E39" s="63"/>
      <c r="F39" s="57"/>
      <c r="G39" s="54"/>
      <c r="H39" s="62"/>
      <c r="I39" s="62"/>
      <c r="J39" s="62"/>
    </row>
    <row r="40" spans="1:10" s="7" customFormat="1" x14ac:dyDescent="0.2">
      <c r="A40" s="63" t="s">
        <v>108</v>
      </c>
      <c r="B40" s="63"/>
      <c r="C40" s="63"/>
      <c r="D40" s="63"/>
      <c r="E40" s="63"/>
      <c r="F40" s="57"/>
      <c r="G40" s="54"/>
      <c r="H40" s="62"/>
      <c r="I40" s="62"/>
      <c r="J40" s="62"/>
    </row>
    <row r="41" spans="1:10" s="7" customFormat="1" x14ac:dyDescent="0.2">
      <c r="A41" s="63" t="s">
        <v>109</v>
      </c>
      <c r="B41" s="63"/>
      <c r="C41" s="63"/>
      <c r="D41" s="63"/>
      <c r="E41" s="63"/>
      <c r="F41" s="57"/>
      <c r="G41" s="54"/>
      <c r="H41" s="62"/>
      <c r="I41" s="62"/>
      <c r="J41" s="62"/>
    </row>
    <row r="42" spans="1:10" s="7" customFormat="1" x14ac:dyDescent="0.2">
      <c r="A42" s="55"/>
      <c r="B42" s="56"/>
      <c r="C42" s="56"/>
      <c r="D42" s="56"/>
      <c r="E42" s="56"/>
      <c r="F42" s="14"/>
      <c r="G42" s="13"/>
      <c r="H42" s="14"/>
      <c r="I42" s="15"/>
      <c r="J42" s="15"/>
    </row>
    <row r="43" spans="1:10" ht="15.75" customHeight="1" x14ac:dyDescent="0.2">
      <c r="A43" s="64" t="s">
        <v>85</v>
      </c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 customHeight="1" x14ac:dyDescent="0.2">
      <c r="A44" s="49" t="s">
        <v>111</v>
      </c>
      <c r="B44" s="43"/>
      <c r="C44" s="43"/>
      <c r="D44" s="43"/>
      <c r="E44" s="43"/>
      <c r="F44" s="43"/>
      <c r="G44" s="43"/>
      <c r="H44" s="43"/>
      <c r="I44" s="43"/>
      <c r="J44" s="43"/>
    </row>
    <row r="45" spans="1:10" ht="15.75" customHeight="1" x14ac:dyDescent="0.2">
      <c r="A45" s="65" t="s">
        <v>86</v>
      </c>
      <c r="B45" s="65"/>
      <c r="C45" s="65"/>
      <c r="D45" s="65"/>
      <c r="E45" s="65"/>
      <c r="F45" s="65"/>
      <c r="G45" s="65"/>
      <c r="H45" s="65"/>
      <c r="I45" s="65"/>
      <c r="J45" s="65"/>
    </row>
    <row r="46" spans="1:10" s="6" customFormat="1" ht="15.75" customHeight="1" x14ac:dyDescent="0.2">
      <c r="A46" s="66" t="s">
        <v>87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0" s="6" customFormat="1" ht="15.75" customHeight="1" x14ac:dyDescent="0.2">
      <c r="B47" s="29"/>
      <c r="C47" s="29"/>
      <c r="D47" s="29"/>
      <c r="E47" s="29"/>
      <c r="F47" s="29"/>
      <c r="G47" s="29"/>
      <c r="H47" s="29"/>
      <c r="I47" s="29"/>
      <c r="J47" s="29"/>
    </row>
    <row r="48" spans="1:10" s="6" customFormat="1" ht="15.75" customHeight="1" x14ac:dyDescent="0.2">
      <c r="A48" s="29" t="s">
        <v>88</v>
      </c>
      <c r="B48" s="29"/>
      <c r="C48" s="29"/>
      <c r="D48" s="29"/>
      <c r="E48" s="29"/>
      <c r="F48" s="29"/>
      <c r="G48" s="29"/>
      <c r="H48" s="29"/>
      <c r="I48" s="29"/>
      <c r="J48" s="29"/>
    </row>
    <row r="50" spans="1:12" x14ac:dyDescent="0.2">
      <c r="A50" s="65" t="s">
        <v>104</v>
      </c>
      <c r="B50" s="65"/>
      <c r="C50" s="65"/>
      <c r="D50" s="65"/>
      <c r="E50" s="65"/>
      <c r="F50" s="65"/>
      <c r="G50" s="65"/>
      <c r="H50" s="65"/>
      <c r="I50" s="65"/>
      <c r="J50" s="65"/>
    </row>
    <row r="51" spans="1:12" x14ac:dyDescent="0.2">
      <c r="A51" s="22" t="s">
        <v>89</v>
      </c>
      <c r="B51" s="22"/>
      <c r="C51" s="23"/>
      <c r="D51" s="22" t="s">
        <v>97</v>
      </c>
      <c r="E51" s="23"/>
      <c r="F51" s="24"/>
      <c r="G51" s="24"/>
      <c r="H51" s="23"/>
      <c r="I51" s="22"/>
      <c r="J51" s="22"/>
    </row>
    <row r="52" spans="1:12" x14ac:dyDescent="0.2">
      <c r="A52" s="22"/>
      <c r="B52" s="23" t="s">
        <v>90</v>
      </c>
      <c r="C52" s="25">
        <v>83227.44</v>
      </c>
      <c r="D52" s="67" t="s">
        <v>98</v>
      </c>
      <c r="E52" s="67"/>
      <c r="F52" s="67"/>
      <c r="G52" s="24"/>
      <c r="H52" s="23"/>
      <c r="I52" s="22"/>
      <c r="J52" s="22"/>
    </row>
    <row r="53" spans="1:12" x14ac:dyDescent="0.2">
      <c r="A53" s="22"/>
      <c r="B53" s="23" t="s">
        <v>91</v>
      </c>
      <c r="C53" s="25">
        <v>73240.94</v>
      </c>
      <c r="D53" s="40" t="s">
        <v>99</v>
      </c>
      <c r="E53" s="39">
        <v>350</v>
      </c>
      <c r="F53" s="41"/>
      <c r="G53" s="22"/>
      <c r="H53" s="22"/>
      <c r="I53" s="22"/>
      <c r="J53" s="22"/>
      <c r="K53" s="22"/>
      <c r="L53" s="22"/>
    </row>
    <row r="54" spans="1:12" ht="33.75" x14ac:dyDescent="0.2">
      <c r="A54" s="22"/>
      <c r="B54" s="27" t="s">
        <v>95</v>
      </c>
      <c r="C54" s="20">
        <v>73240.94</v>
      </c>
      <c r="D54" s="40" t="s">
        <v>100</v>
      </c>
      <c r="E54" s="39">
        <v>250</v>
      </c>
      <c r="F54" s="42"/>
      <c r="G54" s="4"/>
      <c r="H54" s="4"/>
    </row>
    <row r="55" spans="1:12" ht="33.75" x14ac:dyDescent="0.2">
      <c r="A55" s="22"/>
      <c r="B55" s="26" t="s">
        <v>92</v>
      </c>
      <c r="C55" s="20">
        <v>70448.149999999994</v>
      </c>
      <c r="D55" s="4"/>
      <c r="E55" s="4"/>
      <c r="F55" s="4"/>
      <c r="G55" s="4"/>
      <c r="H55" s="4"/>
    </row>
    <row r="56" spans="1:12" ht="33.75" x14ac:dyDescent="0.2">
      <c r="A56" s="22"/>
      <c r="B56" s="26" t="s">
        <v>93</v>
      </c>
      <c r="C56" s="20">
        <v>68448.149999999994</v>
      </c>
      <c r="D56" s="4"/>
      <c r="E56" s="4"/>
      <c r="F56" s="4"/>
      <c r="G56" s="4"/>
      <c r="H56" s="4"/>
    </row>
    <row r="57" spans="1:12" ht="45" customHeight="1" x14ac:dyDescent="0.2">
      <c r="A57" s="22"/>
      <c r="B57" s="26" t="s">
        <v>94</v>
      </c>
      <c r="C57" s="20">
        <v>68448.149999999994</v>
      </c>
      <c r="D57" s="4"/>
      <c r="E57" s="4"/>
      <c r="F57" s="4"/>
      <c r="G57" s="4"/>
      <c r="H57" s="4"/>
    </row>
    <row r="58" spans="1:12" ht="90" x14ac:dyDescent="0.2">
      <c r="A58" s="22"/>
      <c r="B58" s="26" t="s">
        <v>96</v>
      </c>
      <c r="C58" s="20">
        <v>51336.11</v>
      </c>
      <c r="D58" s="4"/>
      <c r="E58" s="4"/>
      <c r="F58" s="4"/>
      <c r="G58" s="4"/>
      <c r="H58" s="4"/>
    </row>
    <row r="59" spans="1:12" ht="15" customHeight="1" x14ac:dyDescent="0.2">
      <c r="A59" s="11"/>
      <c r="B59" s="12"/>
      <c r="C59" s="12"/>
      <c r="D59" s="4"/>
      <c r="E59" s="4"/>
      <c r="F59" s="4"/>
      <c r="G59" s="4"/>
      <c r="H59" s="4"/>
    </row>
    <row r="60" spans="1:12" x14ac:dyDescent="0.2">
      <c r="A60" s="11"/>
      <c r="B60" s="12"/>
      <c r="C60" s="12"/>
      <c r="D60" s="4"/>
      <c r="E60" s="4"/>
      <c r="F60" s="4"/>
      <c r="G60" s="4"/>
      <c r="H60" s="4"/>
    </row>
    <row r="61" spans="1:12" x14ac:dyDescent="0.2">
      <c r="A61" s="11"/>
      <c r="B61" s="12"/>
      <c r="C61" s="12"/>
      <c r="D61" s="4"/>
      <c r="E61" s="4"/>
      <c r="F61" s="4"/>
      <c r="G61" s="4"/>
      <c r="H61" s="4"/>
    </row>
    <row r="62" spans="1:12" x14ac:dyDescent="0.2">
      <c r="A62" s="11"/>
      <c r="B62" s="12"/>
      <c r="C62" s="12"/>
      <c r="D62" s="4"/>
      <c r="E62" s="4"/>
      <c r="F62" s="4"/>
      <c r="G62" s="4"/>
      <c r="H62" s="4"/>
    </row>
    <row r="63" spans="1:12" x14ac:dyDescent="0.2">
      <c r="D63" s="4"/>
      <c r="E63" s="4"/>
      <c r="F63" s="4"/>
      <c r="G63" s="4"/>
      <c r="H63" s="4"/>
    </row>
    <row r="64" spans="1:12" x14ac:dyDescent="0.2">
      <c r="D64" s="4"/>
      <c r="E64" s="4"/>
      <c r="F64" s="4"/>
      <c r="G64" s="4"/>
      <c r="H64" s="4"/>
    </row>
  </sheetData>
  <mergeCells count="20">
    <mergeCell ref="A46:J46"/>
    <mergeCell ref="D52:F52"/>
    <mergeCell ref="A50:J50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  <mergeCell ref="A40:E40"/>
    <mergeCell ref="A39:E39"/>
    <mergeCell ref="A41:E41"/>
    <mergeCell ref="A43:J43"/>
    <mergeCell ref="A45:J45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&amp;L&amp;G&amp;C&amp;K04+000TRANSPARÈNCIA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2020-01-28T10:04:37Z</cp:lastPrinted>
  <dcterms:created xsi:type="dcterms:W3CDTF">2017-04-26T11:32:23Z</dcterms:created>
  <dcterms:modified xsi:type="dcterms:W3CDTF">2020-01-28T10:04:45Z</dcterms:modified>
</cp:coreProperties>
</file>