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ORTAL 2020\PUBLICIDAD ACTIVA - INFORMACION INSTITUCIONAL Y ORGANIZATIVA\CORPORACION PROVINCIAL\ASIST ORG COLEG - JURADOS - GASTOS LOCOMOCION\PUBLICADO\VALENCIANO\"/>
    </mc:Choice>
  </mc:AlternateContent>
  <bookViews>
    <workbookView xWindow="0" yWindow="0" windowWidth="28800" windowHeight="11700"/>
  </bookViews>
  <sheets>
    <sheet name="INFORMACIÓ ECONÒMICA" sheetId="1" r:id="rId1"/>
    <sheet name="INFORMACIÓ COMPLEMENTÀRIA" sheetId="3" r:id="rId2"/>
  </sheets>
  <definedNames>
    <definedName name="_xlnm._FilterDatabase" localSheetId="0" hidden="1">'INFORMACIÓ ECONÒMICA'!$A$7:$J$36</definedName>
    <definedName name="_xlnm.Print_Titles" localSheetId="0">'INFORMACIÓ ECONÒMICA'!$1:$6</definedName>
  </definedNames>
  <calcPr calcId="162913"/>
</workbook>
</file>

<file path=xl/calcChain.xml><?xml version="1.0" encoding="utf-8"?>
<calcChain xmlns="http://schemas.openxmlformats.org/spreadsheetml/2006/main">
  <c r="J36" i="1" l="1"/>
  <c r="H36" i="1"/>
  <c r="H35" i="1"/>
  <c r="J34" i="1"/>
  <c r="H34" i="1"/>
  <c r="J33" i="1"/>
  <c r="J32" i="1"/>
  <c r="J31" i="1"/>
  <c r="J30" i="1"/>
  <c r="J29" i="1"/>
  <c r="J28" i="1"/>
  <c r="J26" i="1"/>
  <c r="J25" i="1"/>
  <c r="J24" i="1"/>
  <c r="H24" i="1"/>
  <c r="J23" i="1"/>
  <c r="J22" i="1"/>
  <c r="J21" i="1"/>
  <c r="J20" i="1"/>
  <c r="J19" i="1"/>
  <c r="J18" i="1"/>
  <c r="J17" i="1"/>
  <c r="J16" i="1"/>
  <c r="J15" i="1"/>
  <c r="J14" i="1"/>
  <c r="J13" i="1"/>
  <c r="J12" i="1"/>
  <c r="J9" i="1"/>
</calcChain>
</file>

<file path=xl/sharedStrings.xml><?xml version="1.0" encoding="utf-8"?>
<sst xmlns="http://schemas.openxmlformats.org/spreadsheetml/2006/main" count="176" uniqueCount="113">
  <si>
    <t>Gerard Fullana Martínez</t>
  </si>
  <si>
    <t>Javier Gutiérrez Martín</t>
  </si>
  <si>
    <t>Julia Parra Aparicio</t>
  </si>
  <si>
    <t>Adrián Ballester Espinosa</t>
  </si>
  <si>
    <t>Alejandro Morant Climent</t>
  </si>
  <si>
    <t>Ana Iluminada Serna García</t>
  </si>
  <si>
    <t>Bernabé Cano García</t>
  </si>
  <si>
    <t>Carlos Arturo Mazón Guixot</t>
  </si>
  <si>
    <t>Eduardo Jorge Dolón Sánchez</t>
  </si>
  <si>
    <t>Francisco Javier Sendra Mengual</t>
  </si>
  <si>
    <t>Juan Bautista Roselló Tent</t>
  </si>
  <si>
    <t>Juan De Dios Navarro Caballero</t>
  </si>
  <si>
    <t>Juan Francisco Pérez Llorca</t>
  </si>
  <si>
    <t>María Carmen Jover Pérez</t>
  </si>
  <si>
    <t>María Gomez García</t>
  </si>
  <si>
    <t>Miguel Angel Sánchez Navarro</t>
  </si>
  <si>
    <t>Sebastian Cañadas Gallardo</t>
  </si>
  <si>
    <t>Antonio Alfonso Francés Pérez</t>
  </si>
  <si>
    <t>Antonio Miguel López Arenas</t>
  </si>
  <si>
    <t>Carolina Gracia Gómez</t>
  </si>
  <si>
    <t>Eva María Delgado Cabezuelo</t>
  </si>
  <si>
    <t>Fulgencio José Cerdán Barcelo</t>
  </si>
  <si>
    <t>Irene Navarro Díaz</t>
  </si>
  <si>
    <t>Isabel López Galera</t>
  </si>
  <si>
    <t>Jose Antonio Amat Melgarejo</t>
  </si>
  <si>
    <t>Jose Joaquin Hernández Sáez</t>
  </si>
  <si>
    <t>Manuel Penalva Alarcón</t>
  </si>
  <si>
    <t>María Teresa García Madrid</t>
  </si>
  <si>
    <t>Miguel Millana Sansaturio</t>
  </si>
  <si>
    <t>Oscar Mengual Gomis</t>
  </si>
  <si>
    <t>Patricia Maciá Mateu</t>
  </si>
  <si>
    <t>Compromís</t>
  </si>
  <si>
    <t>Ciudadanos</t>
  </si>
  <si>
    <t>Popular</t>
  </si>
  <si>
    <t>Socialista</t>
  </si>
  <si>
    <t>Diputada provincial</t>
  </si>
  <si>
    <t>Parcial</t>
  </si>
  <si>
    <t>Exclusiva</t>
  </si>
  <si>
    <r>
      <t xml:space="preserve">Font: </t>
    </r>
    <r>
      <rPr>
        <sz val="10"/>
        <color theme="1"/>
        <rFont val="Calibri"/>
        <family val="2"/>
        <scheme val="minor"/>
      </rPr>
      <t>Transparència/Recursos Humans</t>
    </r>
  </si>
  <si>
    <t>GRUP
 POLÍTIC</t>
  </si>
  <si>
    <t>NOM</t>
  </si>
  <si>
    <t>CÀRREC</t>
  </si>
  <si>
    <t>DELEGACIONS GENÈRIQUES</t>
  </si>
  <si>
    <t>DELEGACIONS ESPECIALS</t>
  </si>
  <si>
    <t xml:space="preserve">RÈGIM DE DEDICACIÓ
</t>
  </si>
  <si>
    <t>SOU BRUT ANUAL**</t>
  </si>
  <si>
    <t>Altres Retribucions (1)</t>
  </si>
  <si>
    <t>Assistència Òrgans Col·legiats Interns</t>
  </si>
  <si>
    <t>Il·lm. Sr. President de l'Excma. Diputació Provincial d'Alacant</t>
  </si>
  <si>
    <t>Vicepresidenta 1a i Diputada de Cultura i Transparència. Portaveu Adjunta del Govern</t>
  </si>
  <si>
    <t>Diputat de Projectes Europeus, Agenda Digital i Innovació. Portaveu de Govern</t>
  </si>
  <si>
    <t>Vicepresidenta 2a i Diputada de Cicle Hídric</t>
  </si>
  <si>
    <t>Diputat de Presidència, Economia i Règim Interior. Portaveu Grup Popular</t>
  </si>
  <si>
    <t>Diputat d'Infraestructures i Assistència a Municipis. Portaveu Grup Ciutadans</t>
  </si>
  <si>
    <t>Diputat de Medi Ambient, Energia i Residus Sòlids Urbans. Portaveu adjunt</t>
  </si>
  <si>
    <t>Diputat de Carreteres, Vies, Conservació d'Edificis i Instal·lacions i Parc Mòbil</t>
  </si>
  <si>
    <t>Diputat de Doctor Esquerdo i Família</t>
  </si>
  <si>
    <t>Diputada d'Administració General i Hisenda</t>
  </si>
  <si>
    <t>Diputat d'Esports</t>
  </si>
  <si>
    <t>Diputat d'Emergències</t>
  </si>
  <si>
    <t>Diputat d'Arquitectura i Llar Provincial</t>
  </si>
  <si>
    <t>Diputada de Serveis Socials i Igualtat</t>
  </si>
  <si>
    <t>Diputat de Desenvolupament Econòmic i Sectors Productius</t>
  </si>
  <si>
    <t>Diputat provincial. Portaveu Grup Socialista</t>
  </si>
  <si>
    <t>Diputada provincial. Portaveu adjunta</t>
  </si>
  <si>
    <t>Diputat provincial</t>
  </si>
  <si>
    <t>Diputat provincial. Portaveu Grup Compromís</t>
  </si>
  <si>
    <t>Turisme i Protocol</t>
  </si>
  <si>
    <t>Cultura, Transparència, Butlletí Oficial de la Província i Impremta</t>
  </si>
  <si>
    <t>Cicle Hídric</t>
  </si>
  <si>
    <t>Imatge i Promoció Institucional, Projectes Europeus, Informàtica i Telecomunicacions, Innovació i Agenda Digital, Gestió i Registre</t>
  </si>
  <si>
    <t>Presidència, Oficina Pressupostària i Règim Interior</t>
  </si>
  <si>
    <t>Plans i Obres Municipals i Assistència a Municipis</t>
  </si>
  <si>
    <t>Medi Ambient, Energia i Residus Sòlids Urbans</t>
  </si>
  <si>
    <t>Carreteres, Vies, Conservació d'Edificis i Instal·lacions i Parc Mòbil</t>
  </si>
  <si>
    <t>Doctor Esquerdo, Família i Pedro Herrero</t>
  </si>
  <si>
    <t>Esports</t>
  </si>
  <si>
    <t>Prevenció i Extinció d'Incendis</t>
  </si>
  <si>
    <t>Arquitectura i Llar Provincial</t>
  </si>
  <si>
    <t>Benestar Social, Igualtat i Joventut</t>
  </si>
  <si>
    <t>Desenvolupament Econòmic i Foment</t>
  </si>
  <si>
    <t>Sense dedicació</t>
  </si>
  <si>
    <t xml:space="preserve">*Veure acord plenari sessió extraordinària de 2 d'agost de 2019 </t>
  </si>
  <si>
    <t>***Categorització:</t>
  </si>
  <si>
    <t>President</t>
  </si>
  <si>
    <t>Vicepresidents</t>
  </si>
  <si>
    <t>Càrrecs de portaveu adjunts dels Grups Polítics (màxim dos, inclòs el Portaveu)</t>
  </si>
  <si>
    <t>Diputats amb delegacions o membres de la Junta de Govern</t>
  </si>
  <si>
    <t>Vicepresidència d'Organisme Autònom i altres ens adscrits a la Diputació</t>
  </si>
  <si>
    <t>Càrrec de portaveu de Govern de la Diputació i dels grups polítics</t>
  </si>
  <si>
    <t>Règim de dedicació parcial al 75% per funcions de Vicepresidència de Comissions Informatives o altres responsabilitats que la Presidència atribueixi en òrgans o entitats dependents de la Diputació</t>
  </si>
  <si>
    <t>**** Una altra informació:</t>
  </si>
  <si>
    <t>Diputats que no percebin retribucions per dedicació exclusiva ni parcial percebrán:</t>
  </si>
  <si>
    <t>Per assistència a sessions del Ple</t>
  </si>
  <si>
    <t>Per assistències a sessions de Junta de Govern i de Comissions Informatives</t>
  </si>
  <si>
    <t>Contractació, Residents Internacionals, Cooperació i Voluntariat</t>
  </si>
  <si>
    <t>Diputat de Contractació, Residents Internacionals i Voluntariat</t>
  </si>
  <si>
    <t>Secretaría, Intervenció, Tresorería, Patrimoni, Contenciós-Responsabilitat Patrimonial i Recursos Humans</t>
  </si>
  <si>
    <t>**A les quantíes brutes assenyalades, distribuïdes en 14 mensualitats, se'ls practicaran els descomptes corresponents en concepte de retenció a compte de l'IRPF i Seguretat Social o Mutualitat de Funcionaris</t>
  </si>
  <si>
    <t>Document elaborat per Transparència</t>
  </si>
  <si>
    <t xml:space="preserve">QUART TRIMESTRE 2019 </t>
  </si>
  <si>
    <t>Assistència a Jurats (2)</t>
  </si>
  <si>
    <t>Despeses de Locomoció (3)</t>
  </si>
  <si>
    <t>(1) Període en el qual s'ingressen els drets, que no es corresponen amb els drets en què es reporten</t>
  </si>
  <si>
    <t>(2) Assistència a jurats de premis convocats per la Diputació d'Alacant</t>
  </si>
  <si>
    <t>(3) Locomoció ordinària (comprèn desplaçaments del municipi de residència a la Diputació)</t>
  </si>
  <si>
    <t>Exclusiva (4)</t>
  </si>
  <si>
    <t>Parcial (5)</t>
  </si>
  <si>
    <t>(5) Règim de dedicació "sense dedicació" de l'1 d'octubre de 2019 fins al 6 de novembre de 2019. Règim de dedicació "Parcial" des del 7 de novembre de 2019 (Acord de Ple en sessió ordinària de 4 de desembre de 2019)</t>
  </si>
  <si>
    <t>INFORMACIÓ COMPLEMENTÀRIA</t>
  </si>
  <si>
    <t>(4) Règim de dedicació "sense dedicació" de l'1 d'octubre de 2019 fins al 13 de novembre de 2019. Règim de dedicació "Exclusiva" des del 14 de novembre de 2019 (Acord de Ple en sessió ordinària de 4 de desembre de 2019)</t>
  </si>
  <si>
    <r>
      <t xml:space="preserve">Versió núm. 3: </t>
    </r>
    <r>
      <rPr>
        <sz val="10"/>
        <color theme="1"/>
        <rFont val="Arial"/>
        <family val="2"/>
      </rPr>
      <t>28 de abril de 2020</t>
    </r>
  </si>
  <si>
    <t>Sou brut anual, règim de dedicació, retribucions per assistències a òrgans col·legiats interns, indemnitzacions per assistències 
a jurats  i despeses de locomoció dels càrrecs electes de la Diputació d'Alacant - QUART TRIMESTRE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</si>
</sst>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_-* #,##0.00\ _€_-;\-* #,##0.00\ _€_-;_-* &quot;-&quot;??\ _€_-;_-@_-"/>
    <numFmt numFmtId="165" formatCode="#,##0.00\ &quot;€&quot;"/>
  </numFmts>
  <fonts count="21" x14ac:knownFonts="1">
    <font>
      <sz val="11"/>
      <color theme="1"/>
      <name val="Calibri"/>
      <family val="2"/>
      <scheme val="minor"/>
    </font>
    <font>
      <sz val="11"/>
      <color theme="1"/>
      <name val="Calibri"/>
      <family val="2"/>
      <scheme val="minor"/>
    </font>
    <font>
      <b/>
      <sz val="11"/>
      <color rgb="FF444444"/>
      <name val="Arial"/>
      <family val="2"/>
    </font>
    <font>
      <sz val="10"/>
      <name val="Arial"/>
      <family val="2"/>
    </font>
    <font>
      <sz val="10"/>
      <color theme="1"/>
      <name val="Arial"/>
      <family val="2"/>
    </font>
    <font>
      <b/>
      <sz val="10"/>
      <color theme="1"/>
      <name val="Arial"/>
      <family val="2"/>
    </font>
    <font>
      <sz val="12"/>
      <color theme="1"/>
      <name val="Arial"/>
      <family val="2"/>
    </font>
    <font>
      <sz val="12"/>
      <name val="Arial"/>
      <family val="2"/>
    </font>
    <font>
      <sz val="12"/>
      <color rgb="FFFF0000"/>
      <name val="Arial"/>
      <family val="2"/>
    </font>
    <font>
      <sz val="12"/>
      <color theme="8"/>
      <name val="Arial"/>
      <family val="2"/>
    </font>
    <font>
      <sz val="9"/>
      <color theme="1"/>
      <name val="Arial"/>
      <family val="2"/>
    </font>
    <font>
      <sz val="11"/>
      <color rgb="FF000000"/>
      <name val="Arial"/>
      <family val="2"/>
    </font>
    <font>
      <sz val="8"/>
      <color theme="1"/>
      <name val="Calibri"/>
      <family val="2"/>
      <scheme val="minor"/>
    </font>
    <font>
      <sz val="8"/>
      <color rgb="FF000000"/>
      <name val="Calibri"/>
      <family val="2"/>
      <scheme val="minor"/>
    </font>
    <font>
      <sz val="8"/>
      <name val="Calibri"/>
      <family val="2"/>
      <scheme val="minor"/>
    </font>
    <font>
      <b/>
      <sz val="11"/>
      <color rgb="FF444444"/>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8"/>
      <color theme="1"/>
      <name val="Calibri"/>
      <family val="2"/>
      <scheme val="minor"/>
    </font>
    <font>
      <b/>
      <sz val="16"/>
      <color rgb="FFFF0000"/>
      <name val="Calibri"/>
      <family val="2"/>
      <scheme val="minor"/>
    </font>
  </fonts>
  <fills count="8">
    <fill>
      <patternFill patternType="none"/>
    </fill>
    <fill>
      <patternFill patternType="gray125"/>
    </fill>
    <fill>
      <patternFill patternType="solid">
        <fgColor rgb="FF00B0F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17">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86">
    <xf numFmtId="0" fontId="0" fillId="0" borderId="0" xfId="0"/>
    <xf numFmtId="0" fontId="4" fillId="0" borderId="0" xfId="0" applyFont="1"/>
    <xf numFmtId="0" fontId="4"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9" fillId="0" borderId="0" xfId="0" applyFont="1"/>
    <xf numFmtId="0" fontId="5" fillId="0" borderId="0" xfId="0" applyFont="1" applyAlignment="1">
      <alignment horizontal="center"/>
    </xf>
    <xf numFmtId="0" fontId="11" fillId="0" borderId="11" xfId="0" applyFont="1" applyBorder="1" applyAlignment="1">
      <alignment horizontal="left" vertical="center"/>
    </xf>
    <xf numFmtId="0" fontId="10" fillId="0" borderId="0" xfId="0" applyFont="1"/>
    <xf numFmtId="0" fontId="10" fillId="0" borderId="0" xfId="0" applyFont="1" applyAlignment="1">
      <alignment horizontal="center"/>
    </xf>
    <xf numFmtId="0" fontId="12" fillId="0" borderId="11" xfId="0" applyFont="1" applyBorder="1" applyAlignment="1">
      <alignment horizontal="center" vertical="center" wrapText="1"/>
    </xf>
    <xf numFmtId="0" fontId="13" fillId="0" borderId="11" xfId="0" applyFont="1" applyBorder="1" applyAlignment="1">
      <alignment horizontal="left" vertical="center"/>
    </xf>
    <xf numFmtId="0" fontId="12" fillId="0" borderId="11" xfId="0" applyFont="1" applyBorder="1" applyAlignment="1">
      <alignment horizontal="center" vertical="center"/>
    </xf>
    <xf numFmtId="165" fontId="12" fillId="0" borderId="11" xfId="0" applyNumberFormat="1" applyFont="1" applyBorder="1" applyAlignment="1">
      <alignment horizontal="center" vertical="center"/>
    </xf>
    <xf numFmtId="0" fontId="12" fillId="0" borderId="0" xfId="0" applyFont="1"/>
    <xf numFmtId="0" fontId="12" fillId="0" borderId="0" xfId="0" applyFont="1" applyAlignment="1">
      <alignment horizontal="center"/>
    </xf>
    <xf numFmtId="0" fontId="14" fillId="0" borderId="0" xfId="0" applyFont="1"/>
    <xf numFmtId="0" fontId="16" fillId="0" borderId="0" xfId="0" applyFont="1"/>
    <xf numFmtId="0" fontId="12" fillId="0" borderId="11"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11" xfId="0" applyFont="1" applyFill="1" applyBorder="1" applyAlignment="1">
      <alignment horizontal="left" vertical="center"/>
    </xf>
    <xf numFmtId="165" fontId="12" fillId="0" borderId="11" xfId="0" applyNumberFormat="1"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Border="1" applyAlignment="1">
      <alignment vertical="center" wrapText="1"/>
    </xf>
    <xf numFmtId="0" fontId="12" fillId="0" borderId="11" xfId="0" applyFont="1" applyFill="1" applyBorder="1" applyAlignment="1">
      <alignment vertical="center" wrapText="1"/>
    </xf>
    <xf numFmtId="0" fontId="11" fillId="0" borderId="11" xfId="0" applyFont="1" applyFill="1" applyBorder="1" applyAlignment="1">
      <alignment vertical="center"/>
    </xf>
    <xf numFmtId="0" fontId="11" fillId="0" borderId="11" xfId="0" applyFont="1" applyBorder="1" applyAlignment="1">
      <alignment vertical="center"/>
    </xf>
    <xf numFmtId="0" fontId="12" fillId="0" borderId="0" xfId="0" applyFont="1" applyBorder="1" applyAlignment="1">
      <alignment horizontal="left"/>
    </xf>
    <xf numFmtId="164" fontId="16" fillId="2" borderId="2" xfId="1" applyFont="1" applyFill="1" applyBorder="1" applyAlignment="1">
      <alignment horizontal="center" vertical="center" wrapText="1"/>
    </xf>
    <xf numFmtId="164" fontId="16" fillId="2" borderId="15" xfId="1" applyFont="1" applyFill="1" applyBorder="1" applyAlignment="1">
      <alignment horizontal="center" vertical="center" wrapText="1"/>
    </xf>
    <xf numFmtId="164" fontId="16" fillId="2" borderId="16" xfId="1" applyFont="1" applyFill="1" applyBorder="1" applyAlignment="1">
      <alignment horizontal="center" vertical="center" wrapText="1"/>
    </xf>
    <xf numFmtId="0" fontId="13" fillId="0" borderId="11" xfId="0" applyFont="1" applyFill="1" applyBorder="1" applyAlignment="1">
      <alignment horizontal="left" vertical="center" wrapText="1"/>
    </xf>
    <xf numFmtId="0" fontId="12" fillId="0" borderId="11" xfId="0" applyFont="1" applyFill="1" applyBorder="1" applyAlignment="1">
      <alignment horizontal="left" vertical="center"/>
    </xf>
    <xf numFmtId="0" fontId="12" fillId="0" borderId="0" xfId="0" applyFont="1" applyAlignment="1">
      <alignment horizontal="left"/>
    </xf>
    <xf numFmtId="165" fontId="12" fillId="3" borderId="11" xfId="0" applyNumberFormat="1" applyFont="1" applyFill="1" applyBorder="1" applyAlignment="1">
      <alignment horizontal="center" vertical="center"/>
    </xf>
    <xf numFmtId="4" fontId="14" fillId="3" borderId="11" xfId="0" applyNumberFormat="1" applyFont="1" applyFill="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vertical="center"/>
    </xf>
    <xf numFmtId="165" fontId="12" fillId="0" borderId="0" xfId="0" applyNumberFormat="1"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left" vertical="center"/>
    </xf>
    <xf numFmtId="0" fontId="12" fillId="0" borderId="0" xfId="0" applyFont="1" applyFill="1" applyBorder="1" applyAlignment="1">
      <alignment horizontal="left" vertical="center"/>
    </xf>
    <xf numFmtId="0" fontId="12" fillId="0" borderId="11" xfId="0" applyFont="1" applyBorder="1" applyAlignment="1">
      <alignment horizontal="left" vertical="center"/>
    </xf>
    <xf numFmtId="0" fontId="12" fillId="0" borderId="11" xfId="0" applyFont="1" applyBorder="1" applyAlignment="1">
      <alignment vertical="center"/>
    </xf>
    <xf numFmtId="165" fontId="12" fillId="0" borderId="0" xfId="0" applyNumberFormat="1" applyFont="1" applyFill="1" applyBorder="1" applyAlignment="1">
      <alignment horizontal="center" vertical="center"/>
    </xf>
    <xf numFmtId="0" fontId="19" fillId="0" borderId="0" xfId="0" applyFont="1" applyAlignment="1">
      <alignment horizontal="left"/>
    </xf>
    <xf numFmtId="0" fontId="19" fillId="4" borderId="0" xfId="0" applyFont="1" applyFill="1"/>
    <xf numFmtId="0" fontId="12" fillId="5" borderId="0" xfId="0" applyFont="1" applyFill="1"/>
    <xf numFmtId="0" fontId="19" fillId="5" borderId="0" xfId="0" applyFont="1" applyFill="1"/>
    <xf numFmtId="0" fontId="12" fillId="7" borderId="11" xfId="0" applyFont="1" applyFill="1" applyBorder="1" applyAlignment="1">
      <alignment vertical="center" wrapText="1"/>
    </xf>
    <xf numFmtId="8" fontId="12" fillId="7" borderId="11" xfId="0" applyNumberFormat="1" applyFont="1" applyFill="1" applyBorder="1" applyAlignment="1">
      <alignment horizontal="center" vertical="center"/>
    </xf>
    <xf numFmtId="0" fontId="7" fillId="7" borderId="11" xfId="0" applyFont="1" applyFill="1" applyBorder="1" applyAlignment="1">
      <alignment vertical="center"/>
    </xf>
    <xf numFmtId="0" fontId="12" fillId="7" borderId="11" xfId="0" applyFont="1" applyFill="1" applyBorder="1" applyAlignment="1">
      <alignment vertical="center"/>
    </xf>
    <xf numFmtId="0" fontId="12" fillId="0" borderId="0" xfId="0" applyFont="1" applyAlignment="1">
      <alignment horizontal="left"/>
    </xf>
    <xf numFmtId="0" fontId="12" fillId="6" borderId="11" xfId="0" applyFont="1" applyFill="1" applyBorder="1" applyAlignment="1">
      <alignment horizontal="center" vertical="top"/>
    </xf>
    <xf numFmtId="165" fontId="12" fillId="6" borderId="11" xfId="0" applyNumberFormat="1" applyFont="1" applyFill="1" applyBorder="1" applyAlignment="1">
      <alignment horizontal="center" vertical="top"/>
    </xf>
    <xf numFmtId="0" fontId="12" fillId="6" borderId="11" xfId="0" applyFont="1" applyFill="1" applyBorder="1" applyAlignment="1">
      <alignment horizontal="center" vertical="top" wrapText="1"/>
    </xf>
    <xf numFmtId="0" fontId="12" fillId="0" borderId="0" xfId="0" applyFont="1" applyBorder="1" applyAlignment="1">
      <alignment horizontal="left"/>
    </xf>
    <xf numFmtId="0" fontId="12" fillId="0" borderId="0" xfId="0" applyFont="1" applyAlignment="1">
      <alignment horizontal="left" wrapText="1"/>
    </xf>
    <xf numFmtId="0" fontId="12" fillId="0" borderId="0" xfId="0" applyFont="1" applyAlignment="1">
      <alignment horizontal="left"/>
    </xf>
    <xf numFmtId="0" fontId="17" fillId="0" borderId="0" xfId="0" applyFont="1" applyAlignment="1">
      <alignment horizontal="right"/>
    </xf>
    <xf numFmtId="0" fontId="16" fillId="0" borderId="0" xfId="0" applyFont="1" applyAlignment="1">
      <alignment horizontal="right" vertical="top"/>
    </xf>
    <xf numFmtId="0" fontId="15" fillId="0" borderId="0" xfId="0" applyFont="1" applyAlignment="1">
      <alignment horizontal="center" vertical="center" wrapText="1"/>
    </xf>
    <xf numFmtId="0" fontId="2" fillId="0" borderId="0" xfId="0" applyFont="1" applyAlignment="1">
      <alignment horizontal="center" vertic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 xfId="0" applyFont="1" applyFill="1" applyBorder="1" applyAlignment="1">
      <alignment horizontal="center"/>
    </xf>
    <xf numFmtId="0" fontId="16" fillId="2" borderId="4" xfId="0" applyFont="1" applyFill="1" applyBorder="1" applyAlignment="1">
      <alignment horizontal="center"/>
    </xf>
    <xf numFmtId="0" fontId="16" fillId="2" borderId="5" xfId="0" applyFont="1" applyFill="1" applyBorder="1" applyAlignment="1">
      <alignment horizontal="center"/>
    </xf>
    <xf numFmtId="0" fontId="16" fillId="2" borderId="8" xfId="0" applyFont="1" applyFill="1" applyBorder="1" applyAlignment="1">
      <alignment horizontal="center"/>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center"/>
    </xf>
    <xf numFmtId="0" fontId="18" fillId="2" borderId="9" xfId="0" applyFont="1" applyFill="1" applyBorder="1" applyAlignment="1">
      <alignment horizontal="center" vertical="center"/>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20" fillId="7" borderId="0" xfId="0" applyFont="1" applyFill="1" applyAlignment="1">
      <alignment horizontal="center"/>
    </xf>
    <xf numFmtId="0" fontId="19" fillId="0" borderId="0" xfId="0" applyFont="1" applyAlignment="1">
      <alignment horizontal="left" wrapText="1"/>
    </xf>
    <xf numFmtId="0" fontId="19" fillId="7" borderId="11" xfId="0" applyFont="1" applyFill="1" applyBorder="1" applyAlignment="1">
      <alignmen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Normal="100" workbookViewId="0">
      <selection activeCell="A4" sqref="A4:A6"/>
    </sheetView>
  </sheetViews>
  <sheetFormatPr baseColWidth="10" defaultRowHeight="15" x14ac:dyDescent="0.2"/>
  <cols>
    <col min="1" max="1" width="16.42578125" style="4" customWidth="1"/>
    <col min="2" max="2" width="20.7109375" style="5" customWidth="1"/>
    <col min="3" max="3" width="30.28515625" style="5" customWidth="1"/>
    <col min="4" max="4" width="26.5703125" style="5" customWidth="1"/>
    <col min="5" max="5" width="23" style="5" customWidth="1"/>
    <col min="6" max="6" width="14.140625" style="6" customWidth="1"/>
    <col min="7" max="7" width="15" style="6" customWidth="1"/>
    <col min="8" max="8" width="12.42578125" style="5" customWidth="1"/>
    <col min="9" max="9" width="10.7109375" style="4" customWidth="1"/>
    <col min="10" max="10" width="11" style="4" customWidth="1"/>
    <col min="11" max="16384" width="11.42578125" style="4"/>
  </cols>
  <sheetData>
    <row r="1" spans="1:10" x14ac:dyDescent="0.2">
      <c r="A1" s="20"/>
      <c r="B1" s="9" t="s">
        <v>111</v>
      </c>
      <c r="C1" s="9"/>
      <c r="D1" s="9"/>
      <c r="E1" s="9"/>
      <c r="F1" s="3"/>
      <c r="G1" s="3"/>
      <c r="H1" s="63" t="s">
        <v>99</v>
      </c>
      <c r="I1" s="63"/>
      <c r="J1" s="63"/>
    </row>
    <row r="2" spans="1:10" ht="14.25" customHeight="1" x14ac:dyDescent="0.2">
      <c r="A2" s="1"/>
      <c r="B2" s="2"/>
      <c r="C2" s="2"/>
      <c r="D2" s="2"/>
      <c r="E2" s="2"/>
      <c r="F2" s="3"/>
      <c r="G2" s="3"/>
      <c r="H2" s="64" t="s">
        <v>38</v>
      </c>
      <c r="I2" s="64"/>
      <c r="J2" s="64"/>
    </row>
    <row r="3" spans="1:10" ht="35.25" customHeight="1" thickBot="1" x14ac:dyDescent="0.25">
      <c r="A3" s="65" t="s">
        <v>112</v>
      </c>
      <c r="B3" s="66"/>
      <c r="C3" s="66"/>
      <c r="D3" s="66"/>
      <c r="E3" s="66"/>
      <c r="F3" s="66"/>
      <c r="G3" s="66"/>
      <c r="H3" s="66"/>
      <c r="I3" s="66"/>
      <c r="J3" s="66"/>
    </row>
    <row r="4" spans="1:10" ht="16.5" customHeight="1" thickBot="1" x14ac:dyDescent="0.25">
      <c r="A4" s="67" t="s">
        <v>39</v>
      </c>
      <c r="B4" s="70" t="s">
        <v>40</v>
      </c>
      <c r="C4" s="80" t="s">
        <v>41</v>
      </c>
      <c r="D4" s="80" t="s">
        <v>42</v>
      </c>
      <c r="E4" s="80" t="s">
        <v>43</v>
      </c>
      <c r="F4" s="77" t="s">
        <v>44</v>
      </c>
      <c r="G4" s="77" t="s">
        <v>45</v>
      </c>
      <c r="H4" s="73" t="s">
        <v>46</v>
      </c>
      <c r="I4" s="74"/>
      <c r="J4" s="75"/>
    </row>
    <row r="5" spans="1:10" ht="15.75" thickBot="1" x14ac:dyDescent="0.25">
      <c r="A5" s="68"/>
      <c r="B5" s="71"/>
      <c r="C5" s="81"/>
      <c r="D5" s="81"/>
      <c r="E5" s="81"/>
      <c r="F5" s="78"/>
      <c r="G5" s="78"/>
      <c r="H5" s="76" t="s">
        <v>100</v>
      </c>
      <c r="I5" s="74"/>
      <c r="J5" s="75"/>
    </row>
    <row r="6" spans="1:10" ht="51.75" thickBot="1" x14ac:dyDescent="0.25">
      <c r="A6" s="69"/>
      <c r="B6" s="72"/>
      <c r="C6" s="82"/>
      <c r="D6" s="82"/>
      <c r="E6" s="82"/>
      <c r="F6" s="79"/>
      <c r="G6" s="78"/>
      <c r="H6" s="31" t="s">
        <v>47</v>
      </c>
      <c r="I6" s="32" t="s">
        <v>101</v>
      </c>
      <c r="J6" s="33" t="s">
        <v>102</v>
      </c>
    </row>
    <row r="7" spans="1:10" s="6" customFormat="1" ht="22.5" x14ac:dyDescent="0.2">
      <c r="A7" s="13" t="s">
        <v>33</v>
      </c>
      <c r="B7" s="14" t="s">
        <v>7</v>
      </c>
      <c r="C7" s="34" t="s">
        <v>48</v>
      </c>
      <c r="D7" s="34" t="s">
        <v>67</v>
      </c>
      <c r="E7" s="26"/>
      <c r="F7" s="13" t="s">
        <v>37</v>
      </c>
      <c r="G7" s="16">
        <v>83227.34</v>
      </c>
      <c r="H7" s="37">
        <v>0</v>
      </c>
      <c r="I7" s="37">
        <v>0</v>
      </c>
      <c r="J7" s="37">
        <v>0</v>
      </c>
    </row>
    <row r="8" spans="1:10" s="6" customFormat="1" ht="33.75" x14ac:dyDescent="0.2">
      <c r="A8" s="15" t="s">
        <v>32</v>
      </c>
      <c r="B8" s="14" t="s">
        <v>2</v>
      </c>
      <c r="C8" s="34" t="s">
        <v>49</v>
      </c>
      <c r="D8" s="34" t="s">
        <v>68</v>
      </c>
      <c r="E8" s="26"/>
      <c r="F8" s="13" t="s">
        <v>37</v>
      </c>
      <c r="G8" s="16">
        <v>73240.86</v>
      </c>
      <c r="H8" s="37">
        <v>0</v>
      </c>
      <c r="I8" s="37">
        <v>45.89</v>
      </c>
      <c r="J8" s="37">
        <v>0</v>
      </c>
    </row>
    <row r="9" spans="1:10" s="6" customFormat="1" ht="22.5" x14ac:dyDescent="0.2">
      <c r="A9" s="21" t="s">
        <v>33</v>
      </c>
      <c r="B9" s="22" t="s">
        <v>5</v>
      </c>
      <c r="C9" s="34" t="s">
        <v>51</v>
      </c>
      <c r="D9" s="34" t="s">
        <v>69</v>
      </c>
      <c r="E9" s="27"/>
      <c r="F9" s="21" t="s">
        <v>37</v>
      </c>
      <c r="G9" s="24">
        <v>73240.86</v>
      </c>
      <c r="H9" s="37">
        <v>0</v>
      </c>
      <c r="I9" s="37">
        <v>0</v>
      </c>
      <c r="J9" s="37">
        <f>255.36+291.84</f>
        <v>547.20000000000005</v>
      </c>
    </row>
    <row r="10" spans="1:10" s="6" customFormat="1" ht="45" x14ac:dyDescent="0.2">
      <c r="A10" s="13" t="s">
        <v>33</v>
      </c>
      <c r="B10" s="14" t="s">
        <v>3</v>
      </c>
      <c r="C10" s="34" t="s">
        <v>50</v>
      </c>
      <c r="D10" s="34" t="s">
        <v>70</v>
      </c>
      <c r="E10" s="26"/>
      <c r="F10" s="13" t="s">
        <v>37</v>
      </c>
      <c r="G10" s="16">
        <v>73240.86</v>
      </c>
      <c r="H10" s="37">
        <v>0</v>
      </c>
      <c r="I10" s="37">
        <v>0</v>
      </c>
      <c r="J10" s="37">
        <v>44.16</v>
      </c>
    </row>
    <row r="11" spans="1:10" s="7" customFormat="1" ht="26.25" customHeight="1" x14ac:dyDescent="0.2">
      <c r="A11" s="13" t="s">
        <v>33</v>
      </c>
      <c r="B11" s="14" t="s">
        <v>8</v>
      </c>
      <c r="C11" s="34" t="s">
        <v>52</v>
      </c>
      <c r="D11" s="34" t="s">
        <v>71</v>
      </c>
      <c r="E11" s="26"/>
      <c r="F11" s="13" t="s">
        <v>37</v>
      </c>
      <c r="G11" s="16">
        <v>73240.86</v>
      </c>
      <c r="H11" s="37">
        <v>0</v>
      </c>
      <c r="I11" s="37">
        <v>0</v>
      </c>
      <c r="J11" s="37">
        <v>0</v>
      </c>
    </row>
    <row r="12" spans="1:10" s="6" customFormat="1" ht="35.25" customHeight="1" x14ac:dyDescent="0.2">
      <c r="A12" s="15" t="s">
        <v>32</v>
      </c>
      <c r="B12" s="14" t="s">
        <v>1</v>
      </c>
      <c r="C12" s="34" t="s">
        <v>53</v>
      </c>
      <c r="D12" s="34" t="s">
        <v>72</v>
      </c>
      <c r="E12" s="26"/>
      <c r="F12" s="13" t="s">
        <v>37</v>
      </c>
      <c r="G12" s="16">
        <v>73240.86</v>
      </c>
      <c r="H12" s="37">
        <v>0</v>
      </c>
      <c r="I12" s="37">
        <v>0</v>
      </c>
      <c r="J12" s="37">
        <f>195.78+164.86+164.86</f>
        <v>525.5</v>
      </c>
    </row>
    <row r="13" spans="1:10" s="6" customFormat="1" ht="22.5" x14ac:dyDescent="0.2">
      <c r="A13" s="13" t="s">
        <v>33</v>
      </c>
      <c r="B13" s="14" t="s">
        <v>15</v>
      </c>
      <c r="C13" s="34" t="s">
        <v>54</v>
      </c>
      <c r="D13" s="34" t="s">
        <v>73</v>
      </c>
      <c r="E13" s="26"/>
      <c r="F13" s="13" t="s">
        <v>37</v>
      </c>
      <c r="G13" s="16">
        <v>70448.14</v>
      </c>
      <c r="H13" s="37">
        <v>0</v>
      </c>
      <c r="I13" s="37">
        <v>0</v>
      </c>
      <c r="J13" s="37">
        <f>515.2+529.92+456.32</f>
        <v>1501.4399999999998</v>
      </c>
    </row>
    <row r="14" spans="1:10" s="8" customFormat="1" ht="22.5" x14ac:dyDescent="0.2">
      <c r="A14" s="13" t="s">
        <v>33</v>
      </c>
      <c r="B14" s="14" t="s">
        <v>4</v>
      </c>
      <c r="C14" s="34" t="s">
        <v>55</v>
      </c>
      <c r="D14" s="34" t="s">
        <v>74</v>
      </c>
      <c r="E14" s="26"/>
      <c r="F14" s="13" t="s">
        <v>37</v>
      </c>
      <c r="G14" s="16">
        <v>68448.100000000006</v>
      </c>
      <c r="H14" s="37">
        <v>0</v>
      </c>
      <c r="I14" s="37">
        <v>0</v>
      </c>
      <c r="J14" s="37">
        <f>167.04+111.36</f>
        <v>278.39999999999998</v>
      </c>
    </row>
    <row r="15" spans="1:10" s="8" customFormat="1" ht="22.5" x14ac:dyDescent="0.2">
      <c r="A15" s="13" t="s">
        <v>33</v>
      </c>
      <c r="B15" s="14" t="s">
        <v>10</v>
      </c>
      <c r="C15" s="34" t="s">
        <v>56</v>
      </c>
      <c r="D15" s="34" t="s">
        <v>75</v>
      </c>
      <c r="E15" s="26"/>
      <c r="F15" s="13" t="s">
        <v>37</v>
      </c>
      <c r="G15" s="16">
        <v>68448.100000000006</v>
      </c>
      <c r="H15" s="37">
        <v>0</v>
      </c>
      <c r="I15" s="37">
        <v>0</v>
      </c>
      <c r="J15" s="37">
        <f>959.31+1511.92</f>
        <v>2471.23</v>
      </c>
    </row>
    <row r="16" spans="1:10" s="8" customFormat="1" ht="33.75" x14ac:dyDescent="0.2">
      <c r="A16" s="13" t="s">
        <v>33</v>
      </c>
      <c r="B16" s="14" t="s">
        <v>11</v>
      </c>
      <c r="C16" s="34" t="s">
        <v>96</v>
      </c>
      <c r="D16" s="34" t="s">
        <v>95</v>
      </c>
      <c r="E16" s="26"/>
      <c r="F16" s="13" t="s">
        <v>37</v>
      </c>
      <c r="G16" s="16">
        <v>68448.100000000006</v>
      </c>
      <c r="H16" s="37">
        <v>0</v>
      </c>
      <c r="I16" s="37">
        <v>0</v>
      </c>
      <c r="J16" s="37">
        <f>389.12+337.92+348.16</f>
        <v>1075.2</v>
      </c>
    </row>
    <row r="17" spans="1:10" s="8" customFormat="1" ht="45" x14ac:dyDescent="0.2">
      <c r="A17" s="13" t="s">
        <v>33</v>
      </c>
      <c r="B17" s="14" t="s">
        <v>14</v>
      </c>
      <c r="C17" s="34" t="s">
        <v>57</v>
      </c>
      <c r="D17" s="34" t="s">
        <v>97</v>
      </c>
      <c r="E17" s="26"/>
      <c r="F17" s="13" t="s">
        <v>37</v>
      </c>
      <c r="G17" s="16">
        <v>68448.100000000006</v>
      </c>
      <c r="H17" s="37">
        <v>0</v>
      </c>
      <c r="I17" s="37">
        <v>0</v>
      </c>
      <c r="J17" s="37">
        <f>316.8+288+288</f>
        <v>892.8</v>
      </c>
    </row>
    <row r="18" spans="1:10" s="6" customFormat="1" x14ac:dyDescent="0.2">
      <c r="A18" s="13" t="s">
        <v>33</v>
      </c>
      <c r="B18" s="14" t="s">
        <v>6</v>
      </c>
      <c r="C18" s="34" t="s">
        <v>58</v>
      </c>
      <c r="D18" s="34"/>
      <c r="E18" s="34" t="s">
        <v>76</v>
      </c>
      <c r="F18" s="13" t="s">
        <v>37</v>
      </c>
      <c r="G18" s="16">
        <v>68448.100000000006</v>
      </c>
      <c r="H18" s="37">
        <v>0</v>
      </c>
      <c r="I18" s="37">
        <v>0</v>
      </c>
      <c r="J18" s="37">
        <f>160+224</f>
        <v>384</v>
      </c>
    </row>
    <row r="19" spans="1:10" s="6" customFormat="1" x14ac:dyDescent="0.2">
      <c r="A19" s="13" t="s">
        <v>33</v>
      </c>
      <c r="B19" s="14" t="s">
        <v>9</v>
      </c>
      <c r="C19" s="34" t="s">
        <v>59</v>
      </c>
      <c r="D19" s="34"/>
      <c r="E19" s="34" t="s">
        <v>77</v>
      </c>
      <c r="F19" s="13" t="s">
        <v>37</v>
      </c>
      <c r="G19" s="16">
        <v>68448.100000000006</v>
      </c>
      <c r="H19" s="37">
        <v>0</v>
      </c>
      <c r="I19" s="37">
        <v>0</v>
      </c>
      <c r="J19" s="37">
        <f>1294.08+1233.92+1173.76</f>
        <v>3701.76</v>
      </c>
    </row>
    <row r="20" spans="1:10" s="8" customFormat="1" x14ac:dyDescent="0.2">
      <c r="A20" s="13" t="s">
        <v>33</v>
      </c>
      <c r="B20" s="14" t="s">
        <v>12</v>
      </c>
      <c r="C20" s="34" t="s">
        <v>60</v>
      </c>
      <c r="D20" s="10"/>
      <c r="E20" s="34" t="s">
        <v>78</v>
      </c>
      <c r="F20" s="13" t="s">
        <v>37</v>
      </c>
      <c r="G20" s="16">
        <v>68448.100000000006</v>
      </c>
      <c r="H20" s="37">
        <v>0</v>
      </c>
      <c r="I20" s="37">
        <v>0</v>
      </c>
      <c r="J20" s="37">
        <f>372.2+333.04</f>
        <v>705.24</v>
      </c>
    </row>
    <row r="21" spans="1:10" s="8" customFormat="1" ht="22.5" x14ac:dyDescent="0.2">
      <c r="A21" s="13" t="s">
        <v>33</v>
      </c>
      <c r="B21" s="14" t="s">
        <v>13</v>
      </c>
      <c r="C21" s="34" t="s">
        <v>61</v>
      </c>
      <c r="D21" s="10"/>
      <c r="E21" s="34" t="s">
        <v>79</v>
      </c>
      <c r="F21" s="13" t="s">
        <v>37</v>
      </c>
      <c r="G21" s="16">
        <v>68448.100000000006</v>
      </c>
      <c r="H21" s="37">
        <v>0</v>
      </c>
      <c r="I21" s="37">
        <v>0</v>
      </c>
      <c r="J21" s="37">
        <f>126.72+105.6</f>
        <v>232.32</v>
      </c>
    </row>
    <row r="22" spans="1:10" s="8" customFormat="1" ht="22.5" x14ac:dyDescent="0.2">
      <c r="A22" s="13" t="s">
        <v>33</v>
      </c>
      <c r="B22" s="14" t="s">
        <v>16</v>
      </c>
      <c r="C22" s="34" t="s">
        <v>62</v>
      </c>
      <c r="D22" s="10"/>
      <c r="E22" s="34" t="s">
        <v>80</v>
      </c>
      <c r="F22" s="13" t="s">
        <v>37</v>
      </c>
      <c r="G22" s="16">
        <v>68448.100000000006</v>
      </c>
      <c r="H22" s="37">
        <v>0</v>
      </c>
      <c r="I22" s="37">
        <v>0</v>
      </c>
      <c r="J22" s="37">
        <f>89.6+89.6+53.76</f>
        <v>232.95999999999998</v>
      </c>
    </row>
    <row r="23" spans="1:10" s="8" customFormat="1" ht="21" customHeight="1" x14ac:dyDescent="0.2">
      <c r="A23" s="13" t="s">
        <v>34</v>
      </c>
      <c r="B23" s="14" t="s">
        <v>17</v>
      </c>
      <c r="C23" s="34" t="s">
        <v>63</v>
      </c>
      <c r="D23" s="25"/>
      <c r="E23" s="34"/>
      <c r="F23" s="13" t="s">
        <v>37</v>
      </c>
      <c r="G23" s="16">
        <v>73240.86</v>
      </c>
      <c r="H23" s="37">
        <v>0</v>
      </c>
      <c r="I23" s="37">
        <v>0</v>
      </c>
      <c r="J23" s="37">
        <f>460.8+460.8+691.2</f>
        <v>1612.8000000000002</v>
      </c>
    </row>
    <row r="24" spans="1:10" s="8" customFormat="1" ht="16.5" customHeight="1" x14ac:dyDescent="0.2">
      <c r="A24" s="21" t="s">
        <v>34</v>
      </c>
      <c r="B24" s="22" t="s">
        <v>30</v>
      </c>
      <c r="C24" s="34" t="s">
        <v>64</v>
      </c>
      <c r="D24" s="23"/>
      <c r="E24" s="28"/>
      <c r="F24" s="13" t="s">
        <v>81</v>
      </c>
      <c r="G24" s="24">
        <v>0</v>
      </c>
      <c r="H24" s="37">
        <f>700+1500+350+500+700+750</f>
        <v>4500</v>
      </c>
      <c r="I24" s="37">
        <v>0</v>
      </c>
      <c r="J24" s="37">
        <f>102.4+61.44+163.84</f>
        <v>327.68</v>
      </c>
    </row>
    <row r="25" spans="1:10" s="8" customFormat="1" ht="16.5" customHeight="1" x14ac:dyDescent="0.2">
      <c r="A25" s="21" t="s">
        <v>34</v>
      </c>
      <c r="B25" s="22" t="s">
        <v>24</v>
      </c>
      <c r="C25" s="34" t="s">
        <v>65</v>
      </c>
      <c r="D25" s="23"/>
      <c r="E25" s="28"/>
      <c r="F25" s="13" t="s">
        <v>37</v>
      </c>
      <c r="G25" s="24">
        <v>68448.100000000006</v>
      </c>
      <c r="H25" s="37">
        <v>0</v>
      </c>
      <c r="I25" s="37">
        <v>0</v>
      </c>
      <c r="J25" s="37">
        <f>250.88+282.24</f>
        <v>533.12</v>
      </c>
    </row>
    <row r="26" spans="1:10" s="8" customFormat="1" x14ac:dyDescent="0.2">
      <c r="A26" s="13" t="s">
        <v>34</v>
      </c>
      <c r="B26" s="14" t="s">
        <v>18</v>
      </c>
      <c r="C26" s="34" t="s">
        <v>65</v>
      </c>
      <c r="D26" s="10"/>
      <c r="E26" s="29"/>
      <c r="F26" s="13" t="s">
        <v>36</v>
      </c>
      <c r="G26" s="16">
        <v>51336.04</v>
      </c>
      <c r="H26" s="37">
        <v>0</v>
      </c>
      <c r="I26" s="37">
        <v>0</v>
      </c>
      <c r="J26" s="37">
        <f>227.2+363.52+499.84</f>
        <v>1090.56</v>
      </c>
    </row>
    <row r="27" spans="1:10" s="8" customFormat="1" x14ac:dyDescent="0.2">
      <c r="A27" s="13" t="s">
        <v>34</v>
      </c>
      <c r="B27" s="14" t="s">
        <v>19</v>
      </c>
      <c r="C27" s="34" t="s">
        <v>35</v>
      </c>
      <c r="D27" s="10"/>
      <c r="E27" s="29"/>
      <c r="F27" s="13" t="s">
        <v>36</v>
      </c>
      <c r="G27" s="16">
        <v>51336.04</v>
      </c>
      <c r="H27" s="37">
        <v>0</v>
      </c>
      <c r="I27" s="37">
        <v>0</v>
      </c>
      <c r="J27" s="37">
        <v>0</v>
      </c>
    </row>
    <row r="28" spans="1:10" s="8" customFormat="1" x14ac:dyDescent="0.2">
      <c r="A28" s="13" t="s">
        <v>34</v>
      </c>
      <c r="B28" s="14" t="s">
        <v>20</v>
      </c>
      <c r="C28" s="34" t="s">
        <v>35</v>
      </c>
      <c r="D28" s="10"/>
      <c r="E28" s="29"/>
      <c r="F28" s="13" t="s">
        <v>36</v>
      </c>
      <c r="G28" s="16">
        <v>51336.04</v>
      </c>
      <c r="H28" s="37">
        <v>0</v>
      </c>
      <c r="I28" s="37">
        <v>0</v>
      </c>
      <c r="J28" s="37">
        <f>71.68+71.68+107.52</f>
        <v>250.88</v>
      </c>
    </row>
    <row r="29" spans="1:10" s="8" customFormat="1" x14ac:dyDescent="0.2">
      <c r="A29" s="13" t="s">
        <v>34</v>
      </c>
      <c r="B29" s="14" t="s">
        <v>21</v>
      </c>
      <c r="C29" s="34" t="s">
        <v>65</v>
      </c>
      <c r="D29" s="10"/>
      <c r="E29" s="29"/>
      <c r="F29" s="13" t="s">
        <v>36</v>
      </c>
      <c r="G29" s="16">
        <v>51336.04</v>
      </c>
      <c r="H29" s="37">
        <v>0</v>
      </c>
      <c r="I29" s="37">
        <v>0</v>
      </c>
      <c r="J29" s="37">
        <f>194.56+389.12+437.76</f>
        <v>1021.44</v>
      </c>
    </row>
    <row r="30" spans="1:10" s="8" customFormat="1" x14ac:dyDescent="0.2">
      <c r="A30" s="13" t="s">
        <v>34</v>
      </c>
      <c r="B30" s="14" t="s">
        <v>22</v>
      </c>
      <c r="C30" s="34" t="s">
        <v>35</v>
      </c>
      <c r="D30" s="10"/>
      <c r="E30" s="29"/>
      <c r="F30" s="13" t="s">
        <v>36</v>
      </c>
      <c r="G30" s="16">
        <v>51336.04</v>
      </c>
      <c r="H30" s="37">
        <v>0</v>
      </c>
      <c r="I30" s="37">
        <v>0</v>
      </c>
      <c r="J30" s="37">
        <f>266.24+266.24+399.36</f>
        <v>931.84</v>
      </c>
    </row>
    <row r="31" spans="1:10" s="8" customFormat="1" x14ac:dyDescent="0.2">
      <c r="A31" s="13" t="s">
        <v>34</v>
      </c>
      <c r="B31" s="14" t="s">
        <v>25</v>
      </c>
      <c r="C31" s="34" t="s">
        <v>65</v>
      </c>
      <c r="D31" s="10"/>
      <c r="E31" s="29"/>
      <c r="F31" s="13" t="s">
        <v>36</v>
      </c>
      <c r="G31" s="16">
        <v>51336.04</v>
      </c>
      <c r="H31" s="37">
        <v>0</v>
      </c>
      <c r="I31" s="37">
        <v>0</v>
      </c>
      <c r="J31" s="37">
        <f>207.36+414.72+380.16</f>
        <v>1002.24</v>
      </c>
    </row>
    <row r="32" spans="1:10" s="7" customFormat="1" x14ac:dyDescent="0.2">
      <c r="A32" s="13" t="s">
        <v>34</v>
      </c>
      <c r="B32" s="14" t="s">
        <v>26</v>
      </c>
      <c r="C32" s="34" t="s">
        <v>65</v>
      </c>
      <c r="D32" s="10"/>
      <c r="E32" s="29"/>
      <c r="F32" s="13" t="s">
        <v>36</v>
      </c>
      <c r="G32" s="16">
        <v>51336.04</v>
      </c>
      <c r="H32" s="37">
        <v>0</v>
      </c>
      <c r="I32" s="37">
        <v>0</v>
      </c>
      <c r="J32" s="37">
        <f>147.2+206.08+235.52</f>
        <v>588.79999999999995</v>
      </c>
    </row>
    <row r="33" spans="1:10" s="6" customFormat="1" x14ac:dyDescent="0.2">
      <c r="A33" s="13" t="s">
        <v>34</v>
      </c>
      <c r="B33" s="14" t="s">
        <v>27</v>
      </c>
      <c r="C33" s="34" t="s">
        <v>35</v>
      </c>
      <c r="D33" s="10"/>
      <c r="E33" s="29"/>
      <c r="F33" s="13" t="s">
        <v>36</v>
      </c>
      <c r="G33" s="16">
        <v>51336.04</v>
      </c>
      <c r="H33" s="37">
        <v>0</v>
      </c>
      <c r="I33" s="37">
        <v>0</v>
      </c>
      <c r="J33" s="37">
        <f>350.71+398.39+454.77</f>
        <v>1203.8699999999999</v>
      </c>
    </row>
    <row r="34" spans="1:10" s="8" customFormat="1" x14ac:dyDescent="0.2">
      <c r="A34" s="13" t="s">
        <v>34</v>
      </c>
      <c r="B34" s="14" t="s">
        <v>23</v>
      </c>
      <c r="C34" s="34" t="s">
        <v>35</v>
      </c>
      <c r="D34" s="10"/>
      <c r="E34" s="29"/>
      <c r="F34" s="13" t="s">
        <v>106</v>
      </c>
      <c r="G34" s="16">
        <v>68448.100000000006</v>
      </c>
      <c r="H34" s="37">
        <f>700+1000+350+250</f>
        <v>2300</v>
      </c>
      <c r="I34" s="37">
        <v>0</v>
      </c>
      <c r="J34" s="37">
        <f>243.2+170.24+194.56</f>
        <v>608</v>
      </c>
    </row>
    <row r="35" spans="1:10" s="7" customFormat="1" x14ac:dyDescent="0.2">
      <c r="A35" s="13" t="s">
        <v>34</v>
      </c>
      <c r="B35" s="14" t="s">
        <v>28</v>
      </c>
      <c r="C35" s="34" t="s">
        <v>65</v>
      </c>
      <c r="D35" s="10"/>
      <c r="E35" s="29"/>
      <c r="F35" s="13" t="s">
        <v>81</v>
      </c>
      <c r="G35" s="16">
        <v>0</v>
      </c>
      <c r="H35" s="38">
        <f>700+3000+350+2250+700+1250</f>
        <v>8250</v>
      </c>
      <c r="I35" s="37">
        <v>0</v>
      </c>
      <c r="J35" s="37">
        <v>0</v>
      </c>
    </row>
    <row r="36" spans="1:10" s="7" customFormat="1" x14ac:dyDescent="0.2">
      <c r="A36" s="13" t="s">
        <v>34</v>
      </c>
      <c r="B36" s="14" t="s">
        <v>29</v>
      </c>
      <c r="C36" s="34" t="s">
        <v>65</v>
      </c>
      <c r="D36" s="10"/>
      <c r="E36" s="29"/>
      <c r="F36" s="13" t="s">
        <v>107</v>
      </c>
      <c r="G36" s="16">
        <v>51336.04</v>
      </c>
      <c r="H36" s="37">
        <f>700+2500+350+500</f>
        <v>4050</v>
      </c>
      <c r="I36" s="37">
        <v>0</v>
      </c>
      <c r="J36" s="37">
        <f>689.72+490.2+698.67</f>
        <v>1878.5900000000001</v>
      </c>
    </row>
    <row r="37" spans="1:10" s="7" customFormat="1" x14ac:dyDescent="0.2">
      <c r="A37" s="13" t="s">
        <v>31</v>
      </c>
      <c r="B37" s="14" t="s">
        <v>0</v>
      </c>
      <c r="C37" s="35" t="s">
        <v>66</v>
      </c>
      <c r="D37" s="45"/>
      <c r="E37" s="46"/>
      <c r="F37" s="13" t="s">
        <v>37</v>
      </c>
      <c r="G37" s="16">
        <v>73240.86</v>
      </c>
      <c r="H37" s="37">
        <v>0</v>
      </c>
      <c r="I37" s="37">
        <v>0</v>
      </c>
      <c r="J37" s="37">
        <v>0</v>
      </c>
    </row>
    <row r="38" spans="1:10" s="7" customFormat="1" x14ac:dyDescent="0.2">
      <c r="A38" s="42"/>
      <c r="B38" s="43"/>
      <c r="C38" s="44"/>
      <c r="D38" s="39"/>
      <c r="E38" s="40"/>
      <c r="F38" s="42"/>
      <c r="G38" s="41"/>
      <c r="H38" s="47"/>
      <c r="I38" s="47"/>
      <c r="J38" s="47"/>
    </row>
    <row r="39" spans="1:10" ht="15.75" customHeight="1" x14ac:dyDescent="0.2">
      <c r="A39" s="60" t="s">
        <v>103</v>
      </c>
      <c r="B39" s="60"/>
      <c r="C39" s="60"/>
      <c r="D39" s="60"/>
      <c r="E39" s="60"/>
      <c r="F39" s="60"/>
      <c r="G39" s="60"/>
      <c r="H39" s="60"/>
      <c r="I39" s="60"/>
      <c r="J39" s="60"/>
    </row>
    <row r="40" spans="1:10" ht="15.75" customHeight="1" x14ac:dyDescent="0.2">
      <c r="A40" s="36" t="s">
        <v>104</v>
      </c>
      <c r="B40" s="30"/>
      <c r="C40" s="30"/>
      <c r="D40" s="30"/>
      <c r="E40" s="30"/>
      <c r="F40" s="30"/>
      <c r="G40" s="30"/>
      <c r="H40" s="30"/>
      <c r="I40" s="30"/>
      <c r="J40" s="30"/>
    </row>
    <row r="41" spans="1:10" ht="15.75" customHeight="1" x14ac:dyDescent="0.2">
      <c r="A41" s="61" t="s">
        <v>105</v>
      </c>
      <c r="B41" s="61"/>
      <c r="C41" s="61"/>
      <c r="D41" s="61"/>
      <c r="E41" s="61"/>
      <c r="F41" s="61"/>
      <c r="G41" s="61"/>
      <c r="H41" s="61"/>
      <c r="I41" s="61"/>
      <c r="J41" s="61"/>
    </row>
    <row r="42" spans="1:10" s="6" customFormat="1" ht="15.75" customHeight="1" x14ac:dyDescent="0.2">
      <c r="A42" s="62" t="s">
        <v>110</v>
      </c>
      <c r="B42" s="62"/>
      <c r="C42" s="62"/>
      <c r="D42" s="62"/>
      <c r="E42" s="62"/>
      <c r="F42" s="62"/>
      <c r="G42" s="62"/>
      <c r="H42" s="62"/>
      <c r="I42" s="62"/>
      <c r="J42" s="62"/>
    </row>
    <row r="43" spans="1:10" s="6" customFormat="1" ht="15.75" customHeight="1" x14ac:dyDescent="0.2">
      <c r="A43" s="62" t="s">
        <v>108</v>
      </c>
      <c r="B43" s="62"/>
      <c r="C43" s="62"/>
      <c r="D43" s="62"/>
      <c r="E43" s="62"/>
      <c r="F43" s="62"/>
      <c r="G43" s="62"/>
      <c r="H43" s="62"/>
      <c r="I43" s="62"/>
      <c r="J43" s="62"/>
    </row>
    <row r="44" spans="1:10" x14ac:dyDescent="0.2">
      <c r="A44" s="11"/>
      <c r="B44" s="12"/>
      <c r="C44" s="12"/>
      <c r="D44" s="4"/>
      <c r="E44" s="4"/>
      <c r="F44" s="4"/>
      <c r="G44" s="4"/>
      <c r="H44" s="4"/>
    </row>
    <row r="45" spans="1:10" x14ac:dyDescent="0.2">
      <c r="A45" s="11"/>
      <c r="B45" s="12"/>
      <c r="C45" s="12"/>
      <c r="D45" s="4"/>
      <c r="E45" s="4"/>
      <c r="F45" s="4"/>
      <c r="G45" s="4"/>
      <c r="H45" s="4"/>
    </row>
    <row r="46" spans="1:10" x14ac:dyDescent="0.2">
      <c r="A46" s="11"/>
      <c r="B46" s="12"/>
      <c r="C46" s="12"/>
      <c r="D46" s="4"/>
      <c r="E46" s="4"/>
      <c r="F46" s="4"/>
      <c r="G46" s="4"/>
      <c r="H46" s="4"/>
    </row>
    <row r="47" spans="1:10" x14ac:dyDescent="0.2">
      <c r="D47" s="4"/>
      <c r="E47" s="4"/>
      <c r="F47" s="4"/>
      <c r="G47" s="4"/>
      <c r="H47" s="4"/>
    </row>
    <row r="48" spans="1:10" x14ac:dyDescent="0.2">
      <c r="D48" s="4"/>
      <c r="E48" s="4"/>
      <c r="F48" s="4"/>
      <c r="G48" s="4"/>
      <c r="H48" s="4"/>
    </row>
  </sheetData>
  <mergeCells count="16">
    <mergeCell ref="A39:J39"/>
    <mergeCell ref="A41:J41"/>
    <mergeCell ref="A42:J42"/>
    <mergeCell ref="A43:J43"/>
    <mergeCell ref="H1:J1"/>
    <mergeCell ref="H2:J2"/>
    <mergeCell ref="A3:J3"/>
    <mergeCell ref="A4:A6"/>
    <mergeCell ref="B4:B6"/>
    <mergeCell ref="H4:J4"/>
    <mergeCell ref="H5:J5"/>
    <mergeCell ref="F4:F6"/>
    <mergeCell ref="G4:G6"/>
    <mergeCell ref="C4:C6"/>
    <mergeCell ref="D4:D6"/>
    <mergeCell ref="E4:E6"/>
  </mergeCells>
  <printOptions horizontalCentered="1" verticalCentered="1"/>
  <pageMargins left="0.23622047244094491" right="0.23622047244094491" top="0.94488188976377963" bottom="0.55118110236220474" header="0.31496062992125984" footer="0.31496062992125984"/>
  <pageSetup paperSize="9" scale="80" orientation="landscape" r:id="rId1"/>
  <headerFooter>
    <oddHeader>&amp;L&amp;G&amp;C&amp;K04+000TRANSPARÈNCIA</oddHeader>
    <oddFooter>&amp;CPágina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110" zoomScaleNormal="110" workbookViewId="0">
      <selection sqref="A1:F1"/>
    </sheetView>
  </sheetViews>
  <sheetFormatPr baseColWidth="10" defaultRowHeight="15" x14ac:dyDescent="0.25"/>
  <cols>
    <col min="1" max="1" width="12.7109375" customWidth="1"/>
    <col min="2" max="2" width="33.5703125" customWidth="1"/>
    <col min="4" max="4" width="35.85546875" customWidth="1"/>
  </cols>
  <sheetData>
    <row r="1" spans="1:12" ht="21" x14ac:dyDescent="0.35">
      <c r="A1" s="83" t="s">
        <v>109</v>
      </c>
      <c r="B1" s="83"/>
      <c r="C1" s="83"/>
      <c r="D1" s="83"/>
      <c r="E1" s="83"/>
      <c r="F1" s="83"/>
    </row>
    <row r="2" spans="1:12" s="6" customFormat="1" ht="24.75" customHeight="1" x14ac:dyDescent="0.2">
      <c r="A2" s="48" t="s">
        <v>82</v>
      </c>
      <c r="B2" s="56"/>
      <c r="C2" s="56"/>
      <c r="D2" s="56"/>
      <c r="E2" s="56"/>
      <c r="F2" s="56"/>
      <c r="G2" s="56"/>
      <c r="H2" s="56"/>
      <c r="I2" s="56"/>
      <c r="J2" s="56"/>
    </row>
    <row r="3" spans="1:12" s="4" customFormat="1" ht="9.75" customHeight="1" x14ac:dyDescent="0.2">
      <c r="B3" s="5"/>
      <c r="C3" s="5"/>
      <c r="D3" s="5"/>
      <c r="E3" s="5"/>
      <c r="F3" s="6"/>
      <c r="G3" s="6"/>
      <c r="H3" s="5"/>
    </row>
    <row r="4" spans="1:12" s="4" customFormat="1" ht="16.5" customHeight="1" x14ac:dyDescent="0.2">
      <c r="A4" s="84" t="s">
        <v>98</v>
      </c>
      <c r="B4" s="84"/>
      <c r="C4" s="84"/>
      <c r="D4" s="84"/>
      <c r="E4" s="84"/>
      <c r="F4" s="84"/>
      <c r="G4" s="84"/>
      <c r="H4" s="84"/>
      <c r="I4" s="84"/>
      <c r="J4" s="84"/>
    </row>
    <row r="5" spans="1:12" s="4" customFormat="1" ht="24.75" customHeight="1" x14ac:dyDescent="0.2">
      <c r="A5" s="51" t="s">
        <v>83</v>
      </c>
      <c r="B5" s="50"/>
      <c r="C5" s="18"/>
      <c r="D5" s="49" t="s">
        <v>91</v>
      </c>
      <c r="E5" s="18"/>
      <c r="F5" s="19"/>
      <c r="G5" s="19"/>
      <c r="H5" s="18"/>
      <c r="I5" s="17"/>
      <c r="J5" s="17"/>
    </row>
    <row r="6" spans="1:12" s="4" customFormat="1" ht="45.75" customHeight="1" x14ac:dyDescent="0.2">
      <c r="A6" s="17"/>
      <c r="B6" s="57" t="s">
        <v>84</v>
      </c>
      <c r="C6" s="58">
        <v>83227.34</v>
      </c>
      <c r="D6" s="85" t="s">
        <v>92</v>
      </c>
      <c r="E6" s="85"/>
      <c r="F6" s="85"/>
      <c r="G6" s="19"/>
      <c r="H6" s="18"/>
      <c r="I6" s="17"/>
      <c r="J6" s="17"/>
    </row>
    <row r="7" spans="1:12" s="4" customFormat="1" ht="45.75" customHeight="1" x14ac:dyDescent="0.2">
      <c r="A7" s="17"/>
      <c r="B7" s="57" t="s">
        <v>85</v>
      </c>
      <c r="C7" s="58">
        <v>73240.86</v>
      </c>
      <c r="D7" s="52" t="s">
        <v>93</v>
      </c>
      <c r="E7" s="53">
        <v>350</v>
      </c>
      <c r="F7" s="54"/>
      <c r="G7" s="17"/>
      <c r="H7" s="17"/>
      <c r="I7" s="17"/>
      <c r="J7" s="17"/>
      <c r="K7" s="17"/>
      <c r="L7" s="17"/>
    </row>
    <row r="8" spans="1:12" s="4" customFormat="1" ht="45.75" customHeight="1" x14ac:dyDescent="0.2">
      <c r="A8" s="17"/>
      <c r="B8" s="59" t="s">
        <v>89</v>
      </c>
      <c r="C8" s="58">
        <v>73240.86</v>
      </c>
      <c r="D8" s="52" t="s">
        <v>94</v>
      </c>
      <c r="E8" s="53">
        <v>250</v>
      </c>
      <c r="F8" s="55"/>
    </row>
    <row r="9" spans="1:12" s="4" customFormat="1" ht="45.75" customHeight="1" x14ac:dyDescent="0.2">
      <c r="A9" s="17"/>
      <c r="B9" s="59" t="s">
        <v>86</v>
      </c>
      <c r="C9" s="58">
        <v>70448.14</v>
      </c>
    </row>
    <row r="10" spans="1:12" s="4" customFormat="1" ht="45.75" customHeight="1" x14ac:dyDescent="0.2">
      <c r="A10" s="17"/>
      <c r="B10" s="59" t="s">
        <v>87</v>
      </c>
      <c r="C10" s="58">
        <v>68448.100000000006</v>
      </c>
    </row>
    <row r="11" spans="1:12" s="4" customFormat="1" ht="45.75" customHeight="1" x14ac:dyDescent="0.2">
      <c r="A11" s="17"/>
      <c r="B11" s="59" t="s">
        <v>88</v>
      </c>
      <c r="C11" s="58">
        <v>68448.100000000006</v>
      </c>
    </row>
    <row r="12" spans="1:12" s="4" customFormat="1" ht="45.75" customHeight="1" x14ac:dyDescent="0.2">
      <c r="A12" s="17"/>
      <c r="B12" s="59" t="s">
        <v>90</v>
      </c>
      <c r="C12" s="58">
        <v>51336.04</v>
      </c>
    </row>
    <row r="13" spans="1:12" s="4" customFormat="1" ht="45.75" customHeight="1" x14ac:dyDescent="0.2">
      <c r="A13" s="11"/>
      <c r="B13" s="12"/>
      <c r="C13" s="12"/>
    </row>
    <row r="14" spans="1:12" s="4" customFormat="1" ht="45.75" customHeight="1" x14ac:dyDescent="0.2">
      <c r="A14" s="11"/>
      <c r="B14" s="12"/>
      <c r="C14" s="12"/>
    </row>
    <row r="15" spans="1:12" s="4" customFormat="1" ht="45.75" customHeight="1" x14ac:dyDescent="0.2">
      <c r="A15" s="11"/>
      <c r="B15" s="12"/>
      <c r="C15" s="12"/>
    </row>
    <row r="16" spans="1:12" s="4" customFormat="1" ht="45.75" customHeight="1" x14ac:dyDescent="0.2">
      <c r="A16" s="11"/>
      <c r="B16" s="12"/>
      <c r="C16" s="12"/>
    </row>
  </sheetData>
  <mergeCells count="3">
    <mergeCell ref="A1:F1"/>
    <mergeCell ref="A4:J4"/>
    <mergeCell ref="D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 ECONÒMICA</vt:lpstr>
      <vt:lpstr>INFORMACIÓ COMPLEMENTÀRIA</vt:lpstr>
      <vt:lpstr>'INFORMACIÓ ECONÒMICA'!Títulos_a_imprimir</vt:lpstr>
    </vt:vector>
  </TitlesOfParts>
  <Company>Diputación de Alicante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jriquelm</dc:creator>
  <cp:lastModifiedBy>TORREGROSA TRIVES, JORGE MANUEL</cp:lastModifiedBy>
  <cp:lastPrinted>2020-01-28T10:04:37Z</cp:lastPrinted>
  <dcterms:created xsi:type="dcterms:W3CDTF">2017-04-26T11:32:23Z</dcterms:created>
  <dcterms:modified xsi:type="dcterms:W3CDTF">2020-04-28T10:43:26Z</dcterms:modified>
</cp:coreProperties>
</file>