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3\INFORMACION INSTITUCIONAL Y ORGANIZ\CORPORACION PROVINCIAL\ASIST JURADOS LOCOMOC ETC\PUBLICADO\"/>
    </mc:Choice>
  </mc:AlternateContent>
  <bookViews>
    <workbookView xWindow="0" yWindow="0" windowWidth="28800" windowHeight="11700"/>
  </bookViews>
  <sheets>
    <sheet name="INFORMACIÓ ECONÒMICA" sheetId="1" r:id="rId1"/>
    <sheet name="INFORMACIÓ COMPLEMENTÀRIA" sheetId="3" r:id="rId2"/>
  </sheets>
  <definedNames>
    <definedName name="_xlnm._FilterDatabase" localSheetId="0" hidden="1">'INFORMACIÓ ECONÒMICA'!$A$7:$K$36</definedName>
    <definedName name="_xlnm.Print_Titles" localSheetId="0">'INFORMACIÓ ECONÒMICA'!$1:$6</definedName>
  </definedNames>
  <calcPr calcId="162913"/>
</workbook>
</file>

<file path=xl/calcChain.xml><?xml version="1.0" encoding="utf-8"?>
<calcChain xmlns="http://schemas.openxmlformats.org/spreadsheetml/2006/main">
  <c r="K37" i="1" l="1"/>
  <c r="K36" i="1"/>
  <c r="H35" i="1"/>
  <c r="K34" i="1"/>
  <c r="K33" i="1"/>
  <c r="K32" i="1"/>
  <c r="K31" i="1"/>
  <c r="K30" i="1"/>
  <c r="K29" i="1"/>
  <c r="K26" i="1"/>
  <c r="H24" i="1"/>
  <c r="K23" i="1"/>
  <c r="K22" i="1"/>
  <c r="K20" i="1"/>
  <c r="K19" i="1"/>
  <c r="K18" i="1"/>
  <c r="K17" i="1"/>
  <c r="K16" i="1"/>
  <c r="K15" i="1"/>
  <c r="K14" i="1"/>
  <c r="K13" i="1"/>
  <c r="K12" i="1"/>
  <c r="K11" i="1"/>
  <c r="J8" i="1"/>
</calcChain>
</file>

<file path=xl/sharedStrings.xml><?xml version="1.0" encoding="utf-8"?>
<sst xmlns="http://schemas.openxmlformats.org/spreadsheetml/2006/main" count="176" uniqueCount="111">
  <si>
    <t>Gerard Fullana Martínez</t>
  </si>
  <si>
    <t>Javier Gutiérrez Martín</t>
  </si>
  <si>
    <t>Julia Parra Aparicio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</si>
  <si>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</si>
  <si>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</si>
  <si>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</si>
  <si>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</si>
  <si>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</si>
  <si>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</si>
  <si>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</si>
  <si>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</si>
  <si>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</si>
  <si>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</si>
  <si>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</si>
  <si>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</si>
  <si>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</si>
  <si>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</si>
  <si>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</si>
  <si>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</si>
  <si>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</si>
  <si>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</si>
  <si>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</si>
  <si>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</si>
  <si>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</si>
  <si>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</si>
  <si>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</si>
  <si>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</si>
  <si>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</si>
  <si>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</si>
  <si>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</si>
  <si>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</si>
  <si>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Popular</t>
  </si>
  <si>
    <t>Socialista</t>
  </si>
  <si>
    <t>Diputada provincial</t>
  </si>
  <si>
    <t>Parcial</t>
  </si>
  <si>
    <t>Exclusiva</t>
  </si>
  <si>
    <r>
      <t xml:space="preserve">Font: </t>
    </r>
    <r>
      <rPr>
        <sz val="10"/>
        <color theme="1"/>
        <rFont val="Calibri"/>
        <family val="2"/>
        <scheme val="minor"/>
      </rPr>
      <t>Transparència/Recursos Humans</t>
    </r>
  </si>
  <si>
    <t>GRUP
 POLÍTIC</t>
  </si>
  <si>
    <t>NOM</t>
  </si>
  <si>
    <t>CÀRREC</t>
  </si>
  <si>
    <t>DELEGACIONS GENÈRIQUES</t>
  </si>
  <si>
    <t>DELEGACIONS ESPECIALS</t>
  </si>
  <si>
    <t xml:space="preserve">RÈGIM DE DEDICACIÓ
</t>
  </si>
  <si>
    <t>Altres Retribucions (1)</t>
  </si>
  <si>
    <t>Assistència Òrgans Col·legiats Interns</t>
  </si>
  <si>
    <t>Il·lm. Sr. President de l'Excma. Diputació Provincial d'Alacant</t>
  </si>
  <si>
    <t>Vicepresidenta 1a i Diputada de Cultura i Transparència. Portaveu Adjunta del Govern</t>
  </si>
  <si>
    <t>Vicepresidenta 2a i Diputada de Cicle Hídric</t>
  </si>
  <si>
    <t>Diputat d'Infraestructures i Assistència a Municipis. Portaveu Grup Ciutadans</t>
  </si>
  <si>
    <t>Diputat de Medi Ambient, Energia i Residus Sòlids Urbans. Portaveu adjunt</t>
  </si>
  <si>
    <t>Diputat de Carreteres, Vies, Conservació d'Edificis i Instal·lacions i Parc Mòbil</t>
  </si>
  <si>
    <t>Diputat de Doctor Esquerdo i Família</t>
  </si>
  <si>
    <t>Diputada de Serveis Socials i Igualtat</t>
  </si>
  <si>
    <t>Diputat de Desenvolupament Econòmic i Sectors Productius</t>
  </si>
  <si>
    <t>Diputat provincial. Portaveu Grup Socialista</t>
  </si>
  <si>
    <t>Diputada provincial. Portaveu adjunta</t>
  </si>
  <si>
    <t>Diputat provincial</t>
  </si>
  <si>
    <t>Diputat provincial. Portaveu Grup Compromís</t>
  </si>
  <si>
    <t>Turisme i Protocol</t>
  </si>
  <si>
    <t>Cultura, Transparència, Butlletí Oficial de la Província i Impremta</t>
  </si>
  <si>
    <t>Cicle Hídric</t>
  </si>
  <si>
    <t>Plans i Obres Municipals i Assistència a Municipis</t>
  </si>
  <si>
    <t>Medi Ambient, Energia i Residus Sòlids Urbans</t>
  </si>
  <si>
    <t>Carreteres, Vies, Conservació d'Edificis i Instal·lacions i Parc Mòbil</t>
  </si>
  <si>
    <t>Doctor Esquerdo, Família i Pedro Herrero</t>
  </si>
  <si>
    <t>Prevenció i Extinció d'Incendis</t>
  </si>
  <si>
    <t>Benestar Social, Igualtat i Joventut</t>
  </si>
  <si>
    <t>Desenvolupament Econòmic i Foment</t>
  </si>
  <si>
    <t>Sense dedicació</t>
  </si>
  <si>
    <t>President</t>
  </si>
  <si>
    <t>Vicepresidents</t>
  </si>
  <si>
    <t>Càrrecs de portaveu adjunts dels Grups Polítics (màxim dos, inclòs el Portaveu)</t>
  </si>
  <si>
    <t>Diputats amb delegacions o membres de la Junta de Govern</t>
  </si>
  <si>
    <t>Vicepresidència d'Organisme Autònom i altres ens adscrits a la Diputació</t>
  </si>
  <si>
    <t>Règim de dedicació parcial al 75% per funcions de Vicepresidència de Comissions Informatives o altres responsabilitats que la Presidència atribueixi en òrgans o entitats dependents de la Diputació</t>
  </si>
  <si>
    <t>Per assistència a sessions del Ple</t>
  </si>
  <si>
    <t>Per assistències a sessions de Junta de Govern i de Comissions Informatives</t>
  </si>
  <si>
    <t>Document elaborat per Transparència</t>
  </si>
  <si>
    <t>Assistència a Jurats (2)</t>
  </si>
  <si>
    <t>Despeses de Locomoció (3)</t>
  </si>
  <si>
    <t>(2) Assistència a jurats de premis convocats per la Diputació d'Alacant</t>
  </si>
  <si>
    <t>INFORMACIÓ COMPLEMENTÀRIA</t>
  </si>
  <si>
    <t>OBSERVACIONS:</t>
  </si>
  <si>
    <t>** A les quantíes brutes assenyalades, distribuïdes en 14 mensualitats, se'ls practicaran els descomptes corresponents en concepte de retenció a compte de l'IRPF i Seguretat Social o Mutualitat de Funcionaris</t>
  </si>
  <si>
    <t>SOU BRUT 
ANUAL **</t>
  </si>
  <si>
    <t>Categorització:</t>
  </si>
  <si>
    <t>Una altra informació:</t>
  </si>
  <si>
    <t>Diputats que no percebin retribucions per dedicació exclusiva ni parcial percebran:</t>
  </si>
  <si>
    <t>Portavocia Govern de la Diputació i dels grups polítics</t>
  </si>
  <si>
    <t>(1) Període en el qual s'ingressen els drets, que no es correspon amb el període en el qual s'esdevingui</t>
  </si>
  <si>
    <t>(3) Comprèn el desplaçament des del municipi de residència fins a la Diputació</t>
  </si>
  <si>
    <t>Teresa Belmonte Sánchez</t>
  </si>
  <si>
    <t>José Ramón González de Zárate Unamuno</t>
  </si>
  <si>
    <t>Llar Provincial, Cooperació i Voluntariat</t>
  </si>
  <si>
    <t>Arquitectura</t>
  </si>
  <si>
    <t>Diputada d'Administració General, Projectes Europeus i Hisenda</t>
  </si>
  <si>
    <t>Secretaría, Intervenció, Tresorería, Patrimoni, Contenciós-Responsabilitat Patrimonial i Projectes Europeus</t>
  </si>
  <si>
    <t>Diputat d'Innovació, Agenda Digital, Contractació i Residents Internacionals</t>
  </si>
  <si>
    <t>Innovació, Agenda Digital, Contractació i Residents Internacionals</t>
  </si>
  <si>
    <t>Diputat d'Emergències, Recursos Humans i Repte Demogràfic</t>
  </si>
  <si>
    <t>Recursos Humans i Repte Demogràfic</t>
  </si>
  <si>
    <t>* Veure acord plenari sessió extraordinària de 2 d'agost de 2019 i acord plenari sessió ordinària d'1 de desembre de 2021 (Mitjançant aquest últim acord el sou brut anual es congela per al 2022)</t>
  </si>
  <si>
    <t>Esports</t>
  </si>
  <si>
    <t>Presidència, Economia i Règim Interior</t>
  </si>
  <si>
    <t xml:space="preserve">Diputada de Llar Provincial, Cooperació i Voluntariat </t>
  </si>
  <si>
    <t>Diputat d'Arquitectura</t>
  </si>
  <si>
    <t>Diputat d'Esports</t>
  </si>
  <si>
    <t>Diputat de Presidència, Economia i Règim Interior. Portaveu Grup Popular</t>
  </si>
  <si>
    <r>
      <t>Versió núm. 1 :</t>
    </r>
    <r>
      <rPr>
        <sz val="10"/>
        <color theme="1"/>
        <rFont val="Arial"/>
        <family val="2"/>
      </rPr>
      <t xml:space="preserve"> 6 de febrer de 2023</t>
    </r>
  </si>
  <si>
    <t>Sou brut anual, règim de dedicació, retribucions per assistències a òrgans col·legiats interns, indemnitzacions per assistències 
a jurats  i despeses de locomoció dels càrrecs electes de la Diputació d'Alacant  * - QUART TRIMESTRE 2022</t>
  </si>
  <si>
    <t>QUART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</si>
</sst>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10" fillId="0" borderId="7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165" fontId="11" fillId="0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2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165" fontId="13" fillId="2" borderId="7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164" fontId="14" fillId="4" borderId="11" xfId="1" applyFont="1" applyFill="1" applyBorder="1" applyAlignment="1">
      <alignment horizontal="center" vertical="center" wrapText="1"/>
    </xf>
    <xf numFmtId="164" fontId="14" fillId="4" borderId="12" xfId="1" applyFont="1" applyFill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/>
    </xf>
    <xf numFmtId="165" fontId="13" fillId="0" borderId="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9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0" xfId="0" applyFont="1"/>
    <xf numFmtId="0" fontId="20" fillId="0" borderId="0" xfId="0" applyFont="1" applyAlignment="1">
      <alignment horizontal="center" vertical="top"/>
    </xf>
    <xf numFmtId="165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8" fontId="20" fillId="0" borderId="0" xfId="0" applyNumberFormat="1" applyFont="1" applyAlignment="1">
      <alignment horizontal="center"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2" fontId="13" fillId="0" borderId="0" xfId="0" applyNumberFormat="1" applyFont="1" applyAlignment="1">
      <alignment horizontal="center" vertical="center"/>
    </xf>
    <xf numFmtId="0" fontId="15" fillId="0" borderId="0" xfId="0" applyFont="1" applyAlignment="1"/>
    <xf numFmtId="0" fontId="4" fillId="0" borderId="0" xfId="0" applyFont="1" applyAlignment="1">
      <alignment horizontal="center"/>
    </xf>
    <xf numFmtId="165" fontId="13" fillId="2" borderId="17" xfId="0" applyNumberFormat="1" applyFont="1" applyFill="1" applyBorder="1" applyAlignment="1">
      <alignment horizontal="center" vertical="center"/>
    </xf>
    <xf numFmtId="165" fontId="13" fillId="2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8" fillId="3" borderId="0" xfId="0" applyFont="1" applyFill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164" fontId="14" fillId="4" borderId="13" xfId="1" applyFont="1" applyFill="1" applyBorder="1" applyAlignment="1">
      <alignment horizontal="center" vertical="center" wrapText="1"/>
    </xf>
    <xf numFmtId="164" fontId="14" fillId="4" borderId="14" xfId="1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24" fillId="3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120" zoomScaleNormal="120" workbookViewId="0">
      <selection activeCell="E4" sqref="E4:E6"/>
    </sheetView>
  </sheetViews>
  <sheetFormatPr baseColWidth="10" defaultRowHeight="15" x14ac:dyDescent="0.2"/>
  <cols>
    <col min="1" max="1" width="16.42578125" style="4" customWidth="1"/>
    <col min="2" max="2" width="24.28515625" style="5" customWidth="1"/>
    <col min="3" max="3" width="30.28515625" style="5" customWidth="1"/>
    <col min="4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5.140625" style="4" customWidth="1"/>
    <col min="10" max="10" width="11" style="4" customWidth="1"/>
    <col min="11" max="16384" width="11.42578125" style="4"/>
  </cols>
  <sheetData>
    <row r="1" spans="1:11" ht="15.75" customHeight="1" x14ac:dyDescent="0.2">
      <c r="A1" s="63" t="s">
        <v>108</v>
      </c>
      <c r="B1" s="63"/>
      <c r="C1" s="9"/>
      <c r="D1" s="9"/>
      <c r="E1" s="9"/>
      <c r="F1" s="3"/>
      <c r="G1" s="3"/>
      <c r="H1" s="62" t="s">
        <v>77</v>
      </c>
      <c r="I1" s="62"/>
      <c r="J1" s="62"/>
    </row>
    <row r="2" spans="1:11" ht="21.75" customHeight="1" x14ac:dyDescent="0.2">
      <c r="A2" s="1"/>
      <c r="B2" s="2"/>
      <c r="C2" s="2"/>
      <c r="D2" s="2"/>
      <c r="E2" s="2"/>
      <c r="F2" s="3"/>
      <c r="G2" s="3"/>
      <c r="H2" s="66" t="s">
        <v>36</v>
      </c>
      <c r="I2" s="66"/>
      <c r="J2" s="66"/>
      <c r="K2" s="66"/>
    </row>
    <row r="3" spans="1:11" ht="35.25" customHeight="1" thickBot="1" x14ac:dyDescent="0.25">
      <c r="A3" s="67" t="s">
        <v>109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6.5" customHeight="1" x14ac:dyDescent="0.2">
      <c r="A4" s="68" t="s">
        <v>37</v>
      </c>
      <c r="B4" s="71" t="s">
        <v>38</v>
      </c>
      <c r="C4" s="77" t="s">
        <v>39</v>
      </c>
      <c r="D4" s="80" t="s">
        <v>40</v>
      </c>
      <c r="E4" s="77" t="s">
        <v>41</v>
      </c>
      <c r="F4" s="74" t="s">
        <v>42</v>
      </c>
      <c r="G4" s="74" t="s">
        <v>84</v>
      </c>
      <c r="H4" s="85" t="s">
        <v>43</v>
      </c>
      <c r="I4" s="86"/>
      <c r="J4" s="86"/>
      <c r="K4" s="86"/>
    </row>
    <row r="5" spans="1:11" ht="16.5" customHeight="1" thickBot="1" x14ac:dyDescent="0.25">
      <c r="A5" s="69"/>
      <c r="B5" s="72"/>
      <c r="C5" s="78"/>
      <c r="D5" s="81"/>
      <c r="E5" s="78"/>
      <c r="F5" s="75"/>
      <c r="G5" s="75"/>
      <c r="H5" s="87" t="s">
        <v>110</v>
      </c>
      <c r="I5" s="88"/>
      <c r="J5" s="88"/>
      <c r="K5" s="88"/>
    </row>
    <row r="6" spans="1:11" ht="51.75" customHeight="1" thickBot="1" x14ac:dyDescent="0.25">
      <c r="A6" s="70"/>
      <c r="B6" s="73"/>
      <c r="C6" s="79"/>
      <c r="D6" s="82"/>
      <c r="E6" s="79"/>
      <c r="F6" s="76"/>
      <c r="G6" s="75"/>
      <c r="H6" s="83" t="s">
        <v>44</v>
      </c>
      <c r="I6" s="84"/>
      <c r="J6" s="42" t="s">
        <v>78</v>
      </c>
      <c r="K6" s="43" t="s">
        <v>79</v>
      </c>
    </row>
    <row r="7" spans="1:11" s="6" customFormat="1" ht="22.5" x14ac:dyDescent="0.2">
      <c r="A7" s="12" t="s">
        <v>31</v>
      </c>
      <c r="B7" s="13" t="s">
        <v>6</v>
      </c>
      <c r="C7" s="27" t="s">
        <v>45</v>
      </c>
      <c r="D7" s="27" t="s">
        <v>58</v>
      </c>
      <c r="E7" s="22"/>
      <c r="F7" s="12" t="s">
        <v>35</v>
      </c>
      <c r="G7" s="15">
        <v>84891.94</v>
      </c>
      <c r="H7" s="64">
        <v>0</v>
      </c>
      <c r="I7" s="65"/>
      <c r="J7" s="40">
        <v>0</v>
      </c>
      <c r="K7" s="40">
        <v>0</v>
      </c>
    </row>
    <row r="8" spans="1:11" s="6" customFormat="1" ht="33.75" x14ac:dyDescent="0.2">
      <c r="A8" s="14" t="s">
        <v>30</v>
      </c>
      <c r="B8" s="13" t="s">
        <v>2</v>
      </c>
      <c r="C8" s="27" t="s">
        <v>46</v>
      </c>
      <c r="D8" s="27" t="s">
        <v>59</v>
      </c>
      <c r="E8" s="22"/>
      <c r="F8" s="12" t="s">
        <v>35</v>
      </c>
      <c r="G8" s="15">
        <v>74705.679999999993</v>
      </c>
      <c r="H8" s="64">
        <v>0</v>
      </c>
      <c r="I8" s="65"/>
      <c r="J8" s="40">
        <f>45.89+183.56</f>
        <v>229.45</v>
      </c>
      <c r="K8" s="40">
        <v>0</v>
      </c>
    </row>
    <row r="9" spans="1:11" s="6" customFormat="1" ht="22.5" x14ac:dyDescent="0.2">
      <c r="A9" s="17" t="s">
        <v>31</v>
      </c>
      <c r="B9" s="18" t="s">
        <v>4</v>
      </c>
      <c r="C9" s="27" t="s">
        <v>47</v>
      </c>
      <c r="D9" s="27" t="s">
        <v>60</v>
      </c>
      <c r="E9" s="23"/>
      <c r="F9" s="17" t="s">
        <v>35</v>
      </c>
      <c r="G9" s="20">
        <v>74705.679999999993</v>
      </c>
      <c r="H9" s="64">
        <v>0</v>
      </c>
      <c r="I9" s="65"/>
      <c r="J9" s="40">
        <v>0</v>
      </c>
      <c r="K9" s="40">
        <v>0</v>
      </c>
    </row>
    <row r="10" spans="1:11" s="7" customFormat="1" ht="26.25" customHeight="1" x14ac:dyDescent="0.2">
      <c r="A10" s="12" t="s">
        <v>31</v>
      </c>
      <c r="B10" s="13" t="s">
        <v>7</v>
      </c>
      <c r="C10" s="27" t="s">
        <v>107</v>
      </c>
      <c r="D10" s="27" t="s">
        <v>103</v>
      </c>
      <c r="E10" s="22"/>
      <c r="F10" s="12" t="s">
        <v>35</v>
      </c>
      <c r="G10" s="15">
        <v>74705.679999999993</v>
      </c>
      <c r="H10" s="64">
        <v>0</v>
      </c>
      <c r="I10" s="65"/>
      <c r="J10" s="40">
        <v>0</v>
      </c>
      <c r="K10" s="40">
        <v>0</v>
      </c>
    </row>
    <row r="11" spans="1:11" s="6" customFormat="1" ht="35.25" customHeight="1" x14ac:dyDescent="0.2">
      <c r="A11" s="14" t="s">
        <v>30</v>
      </c>
      <c r="B11" s="13" t="s">
        <v>1</v>
      </c>
      <c r="C11" s="27" t="s">
        <v>48</v>
      </c>
      <c r="D11" s="27" t="s">
        <v>61</v>
      </c>
      <c r="E11" s="22"/>
      <c r="F11" s="12" t="s">
        <v>35</v>
      </c>
      <c r="G11" s="15">
        <v>74705.679999999993</v>
      </c>
      <c r="H11" s="64">
        <v>0</v>
      </c>
      <c r="I11" s="65"/>
      <c r="J11" s="40">
        <v>0</v>
      </c>
      <c r="K11" s="40">
        <f>253.44+506.88+478.72</f>
        <v>1239.04</v>
      </c>
    </row>
    <row r="12" spans="1:11" s="6" customFormat="1" ht="22.5" x14ac:dyDescent="0.2">
      <c r="A12" s="12" t="s">
        <v>31</v>
      </c>
      <c r="B12" s="13" t="s">
        <v>13</v>
      </c>
      <c r="C12" s="27" t="s">
        <v>49</v>
      </c>
      <c r="D12" s="27" t="s">
        <v>62</v>
      </c>
      <c r="E12" s="22"/>
      <c r="F12" s="12" t="s">
        <v>35</v>
      </c>
      <c r="G12" s="15">
        <v>71857.240000000005</v>
      </c>
      <c r="H12" s="64">
        <v>0</v>
      </c>
      <c r="I12" s="65"/>
      <c r="J12" s="40">
        <v>0</v>
      </c>
      <c r="K12" s="40">
        <f>544.64+500.48+515.2</f>
        <v>1560.32</v>
      </c>
    </row>
    <row r="13" spans="1:11" s="8" customFormat="1" ht="33.75" x14ac:dyDescent="0.2">
      <c r="A13" s="12" t="s">
        <v>31</v>
      </c>
      <c r="B13" s="13" t="s">
        <v>3</v>
      </c>
      <c r="C13" s="27" t="s">
        <v>50</v>
      </c>
      <c r="D13" s="27" t="s">
        <v>63</v>
      </c>
      <c r="E13" s="22"/>
      <c r="F13" s="12" t="s">
        <v>35</v>
      </c>
      <c r="G13" s="15">
        <v>69817.16</v>
      </c>
      <c r="H13" s="64">
        <v>0</v>
      </c>
      <c r="I13" s="65"/>
      <c r="J13" s="40">
        <v>0</v>
      </c>
      <c r="K13" s="40">
        <f>111.36+148.48+148.48</f>
        <v>408.31999999999994</v>
      </c>
    </row>
    <row r="14" spans="1:11" s="8" customFormat="1" ht="22.5" x14ac:dyDescent="0.2">
      <c r="A14" s="12" t="s">
        <v>31</v>
      </c>
      <c r="B14" s="13" t="s">
        <v>9</v>
      </c>
      <c r="C14" s="27" t="s">
        <v>51</v>
      </c>
      <c r="D14" s="27" t="s">
        <v>64</v>
      </c>
      <c r="E14" s="22"/>
      <c r="F14" s="12" t="s">
        <v>35</v>
      </c>
      <c r="G14" s="44">
        <v>69817.16</v>
      </c>
      <c r="H14" s="64">
        <v>0</v>
      </c>
      <c r="I14" s="65"/>
      <c r="J14" s="40">
        <v>0</v>
      </c>
      <c r="K14" s="40">
        <f>1370.88+1370.88+1370.88</f>
        <v>4112.6400000000003</v>
      </c>
    </row>
    <row r="15" spans="1:11" s="8" customFormat="1" ht="33.75" x14ac:dyDescent="0.2">
      <c r="A15" s="12" t="s">
        <v>31</v>
      </c>
      <c r="B15" s="13" t="s">
        <v>10</v>
      </c>
      <c r="C15" s="27" t="s">
        <v>97</v>
      </c>
      <c r="D15" s="27" t="s">
        <v>98</v>
      </c>
      <c r="E15" s="22"/>
      <c r="F15" s="12" t="s">
        <v>35</v>
      </c>
      <c r="G15" s="15">
        <v>69817.16</v>
      </c>
      <c r="H15" s="64">
        <v>0</v>
      </c>
      <c r="I15" s="65"/>
      <c r="J15" s="40">
        <v>0</v>
      </c>
      <c r="K15" s="40">
        <f>327.68+368.64+276.48</f>
        <v>972.8</v>
      </c>
    </row>
    <row r="16" spans="1:11" s="8" customFormat="1" ht="56.25" x14ac:dyDescent="0.2">
      <c r="A16" s="12" t="s">
        <v>31</v>
      </c>
      <c r="B16" s="13" t="s">
        <v>12</v>
      </c>
      <c r="C16" s="27" t="s">
        <v>95</v>
      </c>
      <c r="D16" s="27" t="s">
        <v>96</v>
      </c>
      <c r="E16" s="22"/>
      <c r="F16" s="12" t="s">
        <v>35</v>
      </c>
      <c r="G16" s="15">
        <v>69817.16</v>
      </c>
      <c r="H16" s="64">
        <v>0</v>
      </c>
      <c r="I16" s="65"/>
      <c r="J16" s="40">
        <v>0</v>
      </c>
      <c r="K16" s="40">
        <f>230.4+288+230.4</f>
        <v>748.8</v>
      </c>
    </row>
    <row r="17" spans="1:11" s="6" customFormat="1" x14ac:dyDescent="0.2">
      <c r="A17" s="12" t="s">
        <v>31</v>
      </c>
      <c r="B17" s="13" t="s">
        <v>5</v>
      </c>
      <c r="C17" s="27" t="s">
        <v>106</v>
      </c>
      <c r="D17" s="27" t="s">
        <v>102</v>
      </c>
      <c r="E17" s="27"/>
      <c r="F17" s="12" t="s">
        <v>35</v>
      </c>
      <c r="G17" s="44">
        <v>44790.53</v>
      </c>
      <c r="H17" s="64">
        <v>0</v>
      </c>
      <c r="I17" s="65"/>
      <c r="J17" s="40">
        <v>0</v>
      </c>
      <c r="K17" s="40">
        <f>64+64+192</f>
        <v>320</v>
      </c>
    </row>
    <row r="18" spans="1:11" s="6" customFormat="1" ht="27.75" customHeight="1" x14ac:dyDescent="0.2">
      <c r="A18" s="12" t="s">
        <v>31</v>
      </c>
      <c r="B18" s="41" t="s">
        <v>8</v>
      </c>
      <c r="C18" s="27" t="s">
        <v>99</v>
      </c>
      <c r="D18" s="27" t="s">
        <v>100</v>
      </c>
      <c r="E18" s="27" t="s">
        <v>65</v>
      </c>
      <c r="F18" s="12" t="s">
        <v>35</v>
      </c>
      <c r="G18" s="15">
        <v>69817.16</v>
      </c>
      <c r="H18" s="64">
        <v>0</v>
      </c>
      <c r="I18" s="65"/>
      <c r="J18" s="40">
        <v>0</v>
      </c>
      <c r="K18" s="40">
        <f>1290.24+1105.92+552.96</f>
        <v>2949.12</v>
      </c>
    </row>
    <row r="19" spans="1:11" s="8" customFormat="1" ht="22.5" x14ac:dyDescent="0.2">
      <c r="A19" s="12" t="s">
        <v>31</v>
      </c>
      <c r="B19" s="13" t="s">
        <v>11</v>
      </c>
      <c r="C19" s="27" t="s">
        <v>52</v>
      </c>
      <c r="D19" s="10"/>
      <c r="E19" s="27" t="s">
        <v>66</v>
      </c>
      <c r="F19" s="12" t="s">
        <v>35</v>
      </c>
      <c r="G19" s="15">
        <v>69817.16</v>
      </c>
      <c r="H19" s="64">
        <v>0</v>
      </c>
      <c r="I19" s="65"/>
      <c r="J19" s="40">
        <v>250</v>
      </c>
      <c r="K19" s="40">
        <f>211.2+295.68+253.44</f>
        <v>760.31999999999994</v>
      </c>
    </row>
    <row r="20" spans="1:11" s="8" customFormat="1" ht="22.5" x14ac:dyDescent="0.2">
      <c r="A20" s="12" t="s">
        <v>31</v>
      </c>
      <c r="B20" s="13" t="s">
        <v>14</v>
      </c>
      <c r="C20" s="27" t="s">
        <v>53</v>
      </c>
      <c r="D20" s="10"/>
      <c r="E20" s="27" t="s">
        <v>67</v>
      </c>
      <c r="F20" s="12" t="s">
        <v>35</v>
      </c>
      <c r="G20" s="15">
        <v>69817.16</v>
      </c>
      <c r="H20" s="64">
        <v>0</v>
      </c>
      <c r="I20" s="65"/>
      <c r="J20" s="40">
        <v>0</v>
      </c>
      <c r="K20" s="40">
        <f>44.8</f>
        <v>44.8</v>
      </c>
    </row>
    <row r="21" spans="1:11" s="8" customFormat="1" ht="22.5" x14ac:dyDescent="0.2">
      <c r="A21" s="12" t="s">
        <v>31</v>
      </c>
      <c r="B21" s="13" t="s">
        <v>91</v>
      </c>
      <c r="C21" s="27" t="s">
        <v>104</v>
      </c>
      <c r="D21" s="27" t="s">
        <v>93</v>
      </c>
      <c r="E21" s="27"/>
      <c r="F21" s="12" t="s">
        <v>35</v>
      </c>
      <c r="G21" s="15">
        <v>69817.16</v>
      </c>
      <c r="H21" s="64">
        <v>0</v>
      </c>
      <c r="I21" s="65"/>
      <c r="J21" s="40">
        <v>0</v>
      </c>
      <c r="K21" s="40">
        <v>0</v>
      </c>
    </row>
    <row r="22" spans="1:11" s="8" customFormat="1" ht="22.5" x14ac:dyDescent="0.2">
      <c r="A22" s="12" t="s">
        <v>31</v>
      </c>
      <c r="B22" s="41" t="s">
        <v>92</v>
      </c>
      <c r="C22" s="27" t="s">
        <v>105</v>
      </c>
      <c r="D22" s="27" t="s">
        <v>94</v>
      </c>
      <c r="E22" s="27"/>
      <c r="F22" s="12" t="s">
        <v>35</v>
      </c>
      <c r="G22" s="15">
        <v>69817.16</v>
      </c>
      <c r="H22" s="64">
        <v>0</v>
      </c>
      <c r="I22" s="65"/>
      <c r="J22" s="40">
        <v>0</v>
      </c>
      <c r="K22" s="40">
        <f>478.72+261.12+391.68+435.2</f>
        <v>1566.72</v>
      </c>
    </row>
    <row r="23" spans="1:11" s="8" customFormat="1" ht="16.5" customHeight="1" x14ac:dyDescent="0.2">
      <c r="A23" s="12" t="s">
        <v>32</v>
      </c>
      <c r="B23" s="13" t="s">
        <v>15</v>
      </c>
      <c r="C23" s="27" t="s">
        <v>54</v>
      </c>
      <c r="D23" s="21"/>
      <c r="E23" s="27"/>
      <c r="F23" s="12" t="s">
        <v>35</v>
      </c>
      <c r="G23" s="15">
        <v>74705.679999999993</v>
      </c>
      <c r="H23" s="64">
        <v>0</v>
      </c>
      <c r="I23" s="65"/>
      <c r="J23" s="40">
        <v>0</v>
      </c>
      <c r="K23" s="40">
        <f>553.28+552.96+599.04</f>
        <v>1705.28</v>
      </c>
    </row>
    <row r="24" spans="1:11" s="8" customFormat="1" ht="16.5" customHeight="1" x14ac:dyDescent="0.2">
      <c r="A24" s="17" t="s">
        <v>32</v>
      </c>
      <c r="B24" s="18" t="s">
        <v>28</v>
      </c>
      <c r="C24" s="27" t="s">
        <v>55</v>
      </c>
      <c r="D24" s="19"/>
      <c r="E24" s="24"/>
      <c r="F24" s="12" t="s">
        <v>68</v>
      </c>
      <c r="G24" s="45">
        <v>0</v>
      </c>
      <c r="H24" s="64">
        <f>350+700+1050+750</f>
        <v>2850</v>
      </c>
      <c r="I24" s="65"/>
      <c r="J24" s="40">
        <v>0</v>
      </c>
      <c r="K24" s="40">
        <v>0</v>
      </c>
    </row>
    <row r="25" spans="1:11" s="8" customFormat="1" ht="16.5" customHeight="1" x14ac:dyDescent="0.2">
      <c r="A25" s="17" t="s">
        <v>32</v>
      </c>
      <c r="B25" s="18" t="s">
        <v>22</v>
      </c>
      <c r="C25" s="27" t="s">
        <v>56</v>
      </c>
      <c r="D25" s="19"/>
      <c r="E25" s="24"/>
      <c r="F25" s="12" t="s">
        <v>35</v>
      </c>
      <c r="G25" s="20">
        <v>69817.16</v>
      </c>
      <c r="H25" s="64">
        <v>0</v>
      </c>
      <c r="I25" s="65"/>
      <c r="J25" s="40">
        <v>0</v>
      </c>
      <c r="K25" s="40">
        <v>0</v>
      </c>
    </row>
    <row r="26" spans="1:11" s="8" customFormat="1" x14ac:dyDescent="0.2">
      <c r="A26" s="12" t="s">
        <v>32</v>
      </c>
      <c r="B26" s="13" t="s">
        <v>16</v>
      </c>
      <c r="C26" s="27" t="s">
        <v>56</v>
      </c>
      <c r="D26" s="10"/>
      <c r="E26" s="25"/>
      <c r="F26" s="12" t="s">
        <v>34</v>
      </c>
      <c r="G26" s="15">
        <v>52362.8</v>
      </c>
      <c r="H26" s="64">
        <v>0</v>
      </c>
      <c r="I26" s="65"/>
      <c r="J26" s="40">
        <v>0</v>
      </c>
      <c r="K26" s="40">
        <f>499.84+545.28+681.6</f>
        <v>1726.7199999999998</v>
      </c>
    </row>
    <row r="27" spans="1:11" s="8" customFormat="1" x14ac:dyDescent="0.2">
      <c r="A27" s="12" t="s">
        <v>32</v>
      </c>
      <c r="B27" s="13" t="s">
        <v>17</v>
      </c>
      <c r="C27" s="27" t="s">
        <v>33</v>
      </c>
      <c r="D27" s="10"/>
      <c r="E27" s="25"/>
      <c r="F27" s="12" t="s">
        <v>34</v>
      </c>
      <c r="G27" s="15">
        <v>52362.8</v>
      </c>
      <c r="H27" s="64">
        <v>0</v>
      </c>
      <c r="I27" s="65"/>
      <c r="J27" s="40">
        <v>0</v>
      </c>
      <c r="K27" s="40">
        <v>0</v>
      </c>
    </row>
    <row r="28" spans="1:11" s="8" customFormat="1" x14ac:dyDescent="0.2">
      <c r="A28" s="12" t="s">
        <v>32</v>
      </c>
      <c r="B28" s="13" t="s">
        <v>18</v>
      </c>
      <c r="C28" s="27" t="s">
        <v>33</v>
      </c>
      <c r="D28" s="10"/>
      <c r="E28" s="25"/>
      <c r="F28" s="12" t="s">
        <v>34</v>
      </c>
      <c r="G28" s="15">
        <v>52362.8</v>
      </c>
      <c r="H28" s="64">
        <v>0</v>
      </c>
      <c r="I28" s="65"/>
      <c r="J28" s="40">
        <v>0</v>
      </c>
      <c r="K28" s="40">
        <v>0</v>
      </c>
    </row>
    <row r="29" spans="1:11" s="8" customFormat="1" x14ac:dyDescent="0.2">
      <c r="A29" s="12" t="s">
        <v>32</v>
      </c>
      <c r="B29" s="13" t="s">
        <v>19</v>
      </c>
      <c r="C29" s="27" t="s">
        <v>56</v>
      </c>
      <c r="D29" s="10"/>
      <c r="E29" s="25"/>
      <c r="F29" s="12" t="s">
        <v>34</v>
      </c>
      <c r="G29" s="15">
        <v>52362.8</v>
      </c>
      <c r="H29" s="64">
        <v>0</v>
      </c>
      <c r="I29" s="65"/>
      <c r="J29" s="40">
        <v>0</v>
      </c>
      <c r="K29" s="40">
        <f>194.56+243.2+243.2</f>
        <v>680.96</v>
      </c>
    </row>
    <row r="30" spans="1:11" s="8" customFormat="1" x14ac:dyDescent="0.2">
      <c r="A30" s="12" t="s">
        <v>32</v>
      </c>
      <c r="B30" s="13" t="s">
        <v>20</v>
      </c>
      <c r="C30" s="27" t="s">
        <v>33</v>
      </c>
      <c r="D30" s="10"/>
      <c r="E30" s="25"/>
      <c r="F30" s="12" t="s">
        <v>34</v>
      </c>
      <c r="G30" s="15">
        <v>52362.8</v>
      </c>
      <c r="H30" s="64">
        <v>0</v>
      </c>
      <c r="I30" s="65"/>
      <c r="J30" s="40">
        <v>0</v>
      </c>
      <c r="K30" s="40">
        <f>399.36+399.36+532.48</f>
        <v>1331.2</v>
      </c>
    </row>
    <row r="31" spans="1:11" s="8" customFormat="1" x14ac:dyDescent="0.2">
      <c r="A31" s="12" t="s">
        <v>32</v>
      </c>
      <c r="B31" s="13" t="s">
        <v>23</v>
      </c>
      <c r="C31" s="27" t="s">
        <v>56</v>
      </c>
      <c r="D31" s="10"/>
      <c r="E31" s="25"/>
      <c r="F31" s="12" t="s">
        <v>34</v>
      </c>
      <c r="G31" s="15">
        <v>52362.8</v>
      </c>
      <c r="H31" s="64">
        <v>0</v>
      </c>
      <c r="I31" s="65"/>
      <c r="J31" s="40">
        <v>0</v>
      </c>
      <c r="K31" s="40">
        <f>552.96+414.72+449.28</f>
        <v>1416.96</v>
      </c>
    </row>
    <row r="32" spans="1:11" s="7" customFormat="1" x14ac:dyDescent="0.2">
      <c r="A32" s="12" t="s">
        <v>32</v>
      </c>
      <c r="B32" s="13" t="s">
        <v>24</v>
      </c>
      <c r="C32" s="27" t="s">
        <v>56</v>
      </c>
      <c r="D32" s="10"/>
      <c r="E32" s="25"/>
      <c r="F32" s="12" t="s">
        <v>34</v>
      </c>
      <c r="G32" s="15">
        <v>52362.8</v>
      </c>
      <c r="H32" s="64">
        <v>0</v>
      </c>
      <c r="I32" s="65"/>
      <c r="J32" s="40">
        <v>0</v>
      </c>
      <c r="K32" s="40">
        <f>176.64+235.52+294.4</f>
        <v>706.56</v>
      </c>
    </row>
    <row r="33" spans="1:11" s="6" customFormat="1" x14ac:dyDescent="0.2">
      <c r="A33" s="12" t="s">
        <v>32</v>
      </c>
      <c r="B33" s="13" t="s">
        <v>25</v>
      </c>
      <c r="C33" s="27" t="s">
        <v>33</v>
      </c>
      <c r="D33" s="10"/>
      <c r="E33" s="25"/>
      <c r="F33" s="12" t="s">
        <v>34</v>
      </c>
      <c r="G33" s="15">
        <v>52362.8</v>
      </c>
      <c r="H33" s="64">
        <v>0</v>
      </c>
      <c r="I33" s="65"/>
      <c r="J33" s="40">
        <v>0</v>
      </c>
      <c r="K33" s="40">
        <f>214.4+300.16+257.28</f>
        <v>771.84</v>
      </c>
    </row>
    <row r="34" spans="1:11" s="8" customFormat="1" x14ac:dyDescent="0.2">
      <c r="A34" s="12" t="s">
        <v>32</v>
      </c>
      <c r="B34" s="13" t="s">
        <v>21</v>
      </c>
      <c r="C34" s="27" t="s">
        <v>33</v>
      </c>
      <c r="D34" s="10"/>
      <c r="E34" s="25"/>
      <c r="F34" s="12" t="s">
        <v>35</v>
      </c>
      <c r="G34" s="15">
        <v>69817.16</v>
      </c>
      <c r="H34" s="64">
        <v>0</v>
      </c>
      <c r="I34" s="65"/>
      <c r="J34" s="40">
        <v>0</v>
      </c>
      <c r="K34" s="40">
        <f>145.92+194.56</f>
        <v>340.48</v>
      </c>
    </row>
    <row r="35" spans="1:11" s="7" customFormat="1" ht="14.25" customHeight="1" x14ac:dyDescent="0.2">
      <c r="A35" s="12" t="s">
        <v>32</v>
      </c>
      <c r="B35" s="13" t="s">
        <v>26</v>
      </c>
      <c r="C35" s="27" t="s">
        <v>56</v>
      </c>
      <c r="D35" s="10"/>
      <c r="E35" s="25"/>
      <c r="F35" s="12" t="s">
        <v>68</v>
      </c>
      <c r="G35" s="61">
        <v>0</v>
      </c>
      <c r="H35" s="64">
        <f>350+2000+700+2250+1050+2500</f>
        <v>8850</v>
      </c>
      <c r="I35" s="65"/>
      <c r="J35" s="40">
        <v>0</v>
      </c>
      <c r="K35" s="40">
        <v>0</v>
      </c>
    </row>
    <row r="36" spans="1:11" s="7" customFormat="1" x14ac:dyDescent="0.2">
      <c r="A36" s="12" t="s">
        <v>32</v>
      </c>
      <c r="B36" s="13" t="s">
        <v>27</v>
      </c>
      <c r="C36" s="27" t="s">
        <v>56</v>
      </c>
      <c r="D36" s="10"/>
      <c r="E36" s="25"/>
      <c r="F36" s="12" t="s">
        <v>34</v>
      </c>
      <c r="G36" s="15">
        <v>52362.8</v>
      </c>
      <c r="H36" s="64">
        <v>0</v>
      </c>
      <c r="I36" s="65"/>
      <c r="J36" s="40">
        <v>0</v>
      </c>
      <c r="K36" s="40">
        <f>495.36+330.24+825.6</f>
        <v>1651.2</v>
      </c>
    </row>
    <row r="37" spans="1:11" s="7" customFormat="1" x14ac:dyDescent="0.2">
      <c r="A37" s="12" t="s">
        <v>29</v>
      </c>
      <c r="B37" s="13" t="s">
        <v>0</v>
      </c>
      <c r="C37" s="28" t="s">
        <v>57</v>
      </c>
      <c r="D37" s="36"/>
      <c r="E37" s="37"/>
      <c r="F37" s="12" t="s">
        <v>35</v>
      </c>
      <c r="G37" s="15">
        <v>26680.6</v>
      </c>
      <c r="H37" s="64">
        <v>0</v>
      </c>
      <c r="I37" s="65"/>
      <c r="J37" s="40">
        <v>0</v>
      </c>
      <c r="K37" s="40">
        <f>51.2+409.6+256</f>
        <v>716.8</v>
      </c>
    </row>
    <row r="38" spans="1:11" s="7" customFormat="1" x14ac:dyDescent="0.2">
      <c r="A38" s="33"/>
      <c r="B38" s="34"/>
      <c r="C38" s="35"/>
      <c r="D38" s="30"/>
      <c r="E38" s="31"/>
      <c r="F38" s="33"/>
      <c r="G38" s="32"/>
      <c r="H38" s="38"/>
      <c r="I38" s="38"/>
      <c r="J38" s="38"/>
    </row>
    <row r="39" spans="1:11" ht="15.75" customHeight="1" x14ac:dyDescent="0.2">
      <c r="A39" s="16" t="s">
        <v>89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1" ht="15.75" customHeight="1" x14ac:dyDescent="0.2">
      <c r="A40" s="29" t="s">
        <v>80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1" ht="15.75" customHeight="1" x14ac:dyDescent="0.2">
      <c r="A41" s="16" t="s">
        <v>90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1" x14ac:dyDescent="0.2">
      <c r="A42" s="16"/>
      <c r="B42" s="11"/>
      <c r="C42" s="11"/>
      <c r="D42" s="4"/>
      <c r="E42" s="4"/>
      <c r="F42" s="4"/>
      <c r="G42" s="4"/>
      <c r="H42" s="4"/>
    </row>
    <row r="43" spans="1:11" x14ac:dyDescent="0.2">
      <c r="A43" s="39" t="s">
        <v>82</v>
      </c>
      <c r="B43" s="11"/>
      <c r="C43" s="11"/>
      <c r="D43" s="4"/>
      <c r="E43" s="4"/>
      <c r="F43" s="4"/>
      <c r="G43" s="4"/>
      <c r="H43" s="4"/>
    </row>
    <row r="44" spans="1:11" ht="13.5" customHeight="1" x14ac:dyDescent="0.2">
      <c r="A44" s="16" t="s">
        <v>101</v>
      </c>
      <c r="B44" s="11"/>
      <c r="C44" s="11"/>
      <c r="D44" s="4"/>
      <c r="E44" s="4"/>
      <c r="F44" s="4"/>
      <c r="G44" s="4"/>
      <c r="H44" s="4"/>
    </row>
    <row r="45" spans="1:11" ht="12.75" customHeight="1" x14ac:dyDescent="0.2">
      <c r="A45" s="16" t="s">
        <v>83</v>
      </c>
      <c r="B45" s="11"/>
      <c r="C45" s="11"/>
      <c r="D45" s="4"/>
      <c r="E45" s="4"/>
      <c r="F45" s="4"/>
      <c r="G45" s="4"/>
      <c r="H45" s="4"/>
    </row>
    <row r="46" spans="1:11" x14ac:dyDescent="0.2">
      <c r="A46" s="16"/>
      <c r="D46" s="4"/>
      <c r="E46" s="4"/>
      <c r="F46" s="4"/>
      <c r="G46" s="4"/>
      <c r="H46" s="4"/>
    </row>
  </sheetData>
  <mergeCells count="44">
    <mergeCell ref="H7:I7"/>
    <mergeCell ref="H8:I8"/>
    <mergeCell ref="H9:I9"/>
    <mergeCell ref="H10:I10"/>
    <mergeCell ref="H2:K2"/>
    <mergeCell ref="A3:K3"/>
    <mergeCell ref="A4:A6"/>
    <mergeCell ref="B4:B6"/>
    <mergeCell ref="F4:F6"/>
    <mergeCell ref="G4:G6"/>
    <mergeCell ref="C4:C6"/>
    <mergeCell ref="D4:D6"/>
    <mergeCell ref="E4:E6"/>
    <mergeCell ref="H6:I6"/>
    <mergeCell ref="H4:K4"/>
    <mergeCell ref="H5:K5"/>
    <mergeCell ref="H11:I11"/>
    <mergeCell ref="H12:I12"/>
    <mergeCell ref="H13:I13"/>
    <mergeCell ref="H14:I14"/>
    <mergeCell ref="H15:I15"/>
    <mergeCell ref="H22:I22"/>
    <mergeCell ref="H23:I23"/>
    <mergeCell ref="H24:I24"/>
    <mergeCell ref="H16:I16"/>
    <mergeCell ref="H17:I17"/>
    <mergeCell ref="H18:I18"/>
    <mergeCell ref="H19:I19"/>
    <mergeCell ref="A1:B1"/>
    <mergeCell ref="H35:I35"/>
    <mergeCell ref="H36:I36"/>
    <mergeCell ref="H37:I37"/>
    <mergeCell ref="H30:I30"/>
    <mergeCell ref="H31:I31"/>
    <mergeCell ref="H32:I32"/>
    <mergeCell ref="H33:I33"/>
    <mergeCell ref="H34:I34"/>
    <mergeCell ref="H25:I25"/>
    <mergeCell ref="H26:I26"/>
    <mergeCell ref="H27:I27"/>
    <mergeCell ref="H28:I28"/>
    <mergeCell ref="H29:I29"/>
    <mergeCell ref="H20:I20"/>
    <mergeCell ref="H21:I21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75" orientation="landscape" r:id="rId1"/>
  <headerFooter>
    <oddHeader>&amp;L&amp;G&amp;R&amp;"-,Negrita"&amp;K0070C0TRANSPARÈNCIA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30" zoomScaleNormal="130" workbookViewId="0">
      <selection sqref="A1:J1"/>
    </sheetView>
  </sheetViews>
  <sheetFormatPr baseColWidth="10" defaultRowHeight="9" x14ac:dyDescent="0.15"/>
  <cols>
    <col min="1" max="9" width="11.42578125" style="51"/>
    <col min="10" max="10" width="13.5703125" style="51" customWidth="1"/>
    <col min="11" max="16384" width="11.42578125" style="51"/>
  </cols>
  <sheetData>
    <row r="1" spans="1:12" s="48" customFormat="1" ht="16.5" customHeight="1" x14ac:dyDescent="0.15">
      <c r="A1" s="89" t="s">
        <v>81</v>
      </c>
      <c r="B1" s="89"/>
      <c r="C1" s="89"/>
      <c r="D1" s="89"/>
      <c r="E1" s="89"/>
      <c r="F1" s="89"/>
      <c r="G1" s="89"/>
      <c r="H1" s="89"/>
      <c r="I1" s="89"/>
      <c r="J1" s="89"/>
    </row>
    <row r="2" spans="1:12" s="49" customFormat="1" ht="16.5" customHeight="1" x14ac:dyDescent="0.15">
      <c r="A2" s="51" t="s">
        <v>85</v>
      </c>
      <c r="B2" s="51"/>
      <c r="C2" s="52"/>
      <c r="F2" s="53"/>
      <c r="G2" s="53"/>
      <c r="H2" s="51" t="s">
        <v>86</v>
      </c>
      <c r="I2" s="52"/>
      <c r="J2" s="51"/>
    </row>
    <row r="3" spans="1:12" s="49" customFormat="1" ht="60.75" customHeight="1" x14ac:dyDescent="0.15">
      <c r="A3" s="51"/>
      <c r="B3" s="54" t="s">
        <v>69</v>
      </c>
      <c r="C3" s="55">
        <v>84891.94</v>
      </c>
      <c r="D3" s="51"/>
      <c r="E3" s="56" t="s">
        <v>72</v>
      </c>
      <c r="F3" s="55">
        <v>69817.16</v>
      </c>
      <c r="G3" s="53"/>
      <c r="H3" s="90" t="s">
        <v>87</v>
      </c>
      <c r="I3" s="90"/>
      <c r="J3" s="90"/>
    </row>
    <row r="4" spans="1:12" s="49" customFormat="1" ht="72.75" customHeight="1" x14ac:dyDescent="0.15">
      <c r="A4" s="51"/>
      <c r="B4" s="54" t="s">
        <v>70</v>
      </c>
      <c r="C4" s="55">
        <v>74705.679999999993</v>
      </c>
      <c r="D4" s="51"/>
      <c r="E4" s="56" t="s">
        <v>73</v>
      </c>
      <c r="F4" s="55">
        <v>69817.16</v>
      </c>
      <c r="G4" s="51"/>
      <c r="H4" s="57" t="s">
        <v>75</v>
      </c>
      <c r="I4" s="58">
        <v>350</v>
      </c>
      <c r="J4" s="51"/>
      <c r="K4" s="51"/>
      <c r="L4" s="51"/>
    </row>
    <row r="5" spans="1:12" s="49" customFormat="1" ht="164.25" customHeight="1" x14ac:dyDescent="0.15">
      <c r="A5" s="51"/>
      <c r="B5" s="56" t="s">
        <v>88</v>
      </c>
      <c r="C5" s="55">
        <v>74705.679999999993</v>
      </c>
      <c r="D5" s="51"/>
      <c r="E5" s="56" t="s">
        <v>74</v>
      </c>
      <c r="F5" s="55">
        <v>52362.8</v>
      </c>
      <c r="H5" s="57" t="s">
        <v>76</v>
      </c>
      <c r="I5" s="58">
        <v>250</v>
      </c>
    </row>
    <row r="6" spans="1:12" s="49" customFormat="1" ht="54" x14ac:dyDescent="0.15">
      <c r="A6" s="51"/>
      <c r="B6" s="56" t="s">
        <v>71</v>
      </c>
      <c r="C6" s="55">
        <v>74705.679999999993</v>
      </c>
      <c r="D6" s="59"/>
      <c r="E6" s="59"/>
    </row>
    <row r="7" spans="1:12" s="49" customFormat="1" x14ac:dyDescent="0.15">
      <c r="A7" s="51"/>
      <c r="B7" s="56"/>
      <c r="C7" s="55"/>
      <c r="D7" s="59"/>
      <c r="E7" s="59"/>
    </row>
    <row r="8" spans="1:12" s="49" customFormat="1" x14ac:dyDescent="0.15">
      <c r="A8" s="51"/>
      <c r="B8" s="56"/>
      <c r="C8" s="55"/>
      <c r="D8" s="59"/>
      <c r="E8" s="59"/>
    </row>
    <row r="9" spans="1:12" s="49" customFormat="1" x14ac:dyDescent="0.15">
      <c r="A9" s="51"/>
      <c r="B9" s="56"/>
      <c r="C9" s="55"/>
      <c r="D9" s="59"/>
      <c r="E9" s="59"/>
    </row>
    <row r="10" spans="1:12" s="49" customFormat="1" ht="36.75" customHeight="1" x14ac:dyDescent="0.15">
      <c r="B10" s="60"/>
      <c r="C10" s="60"/>
      <c r="D10" s="59"/>
      <c r="E10" s="59"/>
    </row>
    <row r="11" spans="1:12" s="49" customFormat="1" ht="36.75" customHeight="1" x14ac:dyDescent="0.15">
      <c r="B11" s="60"/>
      <c r="C11" s="60"/>
      <c r="D11" s="59"/>
      <c r="E11" s="59"/>
    </row>
    <row r="12" spans="1:12" s="49" customFormat="1" ht="36.75" customHeight="1" x14ac:dyDescent="0.15">
      <c r="B12" s="50"/>
      <c r="C12" s="50"/>
    </row>
    <row r="13" spans="1:12" s="49" customFormat="1" ht="36.75" customHeight="1" x14ac:dyDescent="0.15">
      <c r="B13" s="50"/>
      <c r="C13" s="50"/>
    </row>
  </sheetData>
  <mergeCells count="2">
    <mergeCell ref="A1:J1"/>
    <mergeCell ref="H3:J3"/>
  </mergeCells>
  <printOptions horizontalCentered="1" verticalCentered="1"/>
  <pageMargins left="0.70866141732283472" right="0.70866141732283472" top="0.74803149606299213" bottom="0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 ECONÒMICA</vt:lpstr>
      <vt:lpstr>INFORMACIÓ COMPLEMENTÀRIA</vt:lpstr>
      <vt:lpstr>'INFORMACIÓ ECONÒMICA'!Títulos_a_imprimir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2022-10-24T11:04:47Z</cp:lastPrinted>
  <dcterms:created xsi:type="dcterms:W3CDTF">2017-04-26T11:32:23Z</dcterms:created>
  <dcterms:modified xsi:type="dcterms:W3CDTF">2023-02-06T08:27:01Z</dcterms:modified>
</cp:coreProperties>
</file>