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jtorregt\Documents\001\PARA PUBLICAR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9" r:id="rId5"/>
    <sheet name="Gráfico TOTALES - Porcentajes" sheetId="14" r:id="rId6"/>
  </sheets>
  <definedNames>
    <definedName name="_xlnm.Print_Titles" localSheetId="2">TOTALES!$1:$5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R10" i="5"/>
  <c r="R11" i="5"/>
  <c r="R12" i="5"/>
  <c r="R9" i="5"/>
  <c r="Q10" i="5"/>
  <c r="Q11" i="5"/>
  <c r="Q12" i="5"/>
  <c r="Q9" i="5"/>
  <c r="J23" i="1" l="1"/>
  <c r="F23" i="7" s="1"/>
  <c r="I23" i="1"/>
  <c r="F13" i="7" s="1"/>
  <c r="D23" i="1"/>
  <c r="F22" i="7" s="1"/>
  <c r="D22" i="1"/>
  <c r="D21" i="1"/>
  <c r="D20" i="1"/>
  <c r="D19" i="1"/>
  <c r="C23" i="1"/>
  <c r="F12" i="7" s="1"/>
  <c r="C22" i="1"/>
  <c r="C21" i="1"/>
  <c r="C20" i="1"/>
  <c r="C19" i="1"/>
  <c r="D24" i="1" l="1"/>
  <c r="E21" i="1" s="1"/>
  <c r="E19" i="1" l="1"/>
  <c r="E23" i="1"/>
  <c r="E20" i="1"/>
  <c r="E24" i="1" s="1"/>
  <c r="E22" i="1"/>
  <c r="Q13" i="5"/>
  <c r="F14" i="7"/>
  <c r="J22" i="1"/>
  <c r="E23" i="7" s="1"/>
  <c r="J21" i="1"/>
  <c r="D23" i="7" s="1"/>
  <c r="J20" i="1"/>
  <c r="C23" i="7" s="1"/>
  <c r="J19" i="1"/>
  <c r="E22" i="7"/>
  <c r="D22" i="7"/>
  <c r="C22" i="7"/>
  <c r="B22" i="7"/>
  <c r="J12" i="1"/>
  <c r="J11" i="1"/>
  <c r="J10" i="1"/>
  <c r="J9" i="1"/>
  <c r="D12" i="1"/>
  <c r="E20" i="7" s="1"/>
  <c r="D11" i="1"/>
  <c r="D20" i="7" s="1"/>
  <c r="D10" i="1"/>
  <c r="C20" i="7" s="1"/>
  <c r="D9" i="1"/>
  <c r="B20" i="7" s="1"/>
  <c r="E13" i="7"/>
  <c r="I21" i="1"/>
  <c r="D13" i="7" s="1"/>
  <c r="I20" i="1"/>
  <c r="C13" i="7" s="1"/>
  <c r="I19" i="1"/>
  <c r="E12" i="7"/>
  <c r="D12" i="7"/>
  <c r="C12" i="7"/>
  <c r="B12" i="7"/>
  <c r="I12" i="1"/>
  <c r="E11" i="7" s="1"/>
  <c r="I11" i="1"/>
  <c r="D11" i="7" s="1"/>
  <c r="I10" i="1"/>
  <c r="C11" i="7" s="1"/>
  <c r="I9" i="1"/>
  <c r="C12" i="1"/>
  <c r="E10" i="7" s="1"/>
  <c r="C11" i="1"/>
  <c r="D10" i="7" s="1"/>
  <c r="C10" i="1"/>
  <c r="C10" i="7" s="1"/>
  <c r="C9" i="1"/>
  <c r="B10" i="7" s="1"/>
  <c r="L13" i="5"/>
  <c r="M13" i="5"/>
  <c r="K13" i="5"/>
  <c r="G22" i="7" l="1"/>
  <c r="B13" i="7"/>
  <c r="G13" i="7" s="1"/>
  <c r="I24" i="1"/>
  <c r="B23" i="7"/>
  <c r="G23" i="7" s="1"/>
  <c r="J24" i="1"/>
  <c r="E21" i="7"/>
  <c r="E24" i="7" s="1"/>
  <c r="B21" i="7"/>
  <c r="J13" i="1"/>
  <c r="B11" i="7"/>
  <c r="G11" i="7" s="1"/>
  <c r="I13" i="1"/>
  <c r="C21" i="7"/>
  <c r="C24" i="7" s="1"/>
  <c r="D21" i="7"/>
  <c r="D24" i="7" s="1"/>
  <c r="F24" i="7"/>
  <c r="G20" i="7"/>
  <c r="G10" i="7"/>
  <c r="G12" i="7"/>
  <c r="G21" i="7" l="1"/>
  <c r="G24" i="7" s="1"/>
  <c r="K22" i="1"/>
  <c r="K23" i="1"/>
  <c r="K21" i="1"/>
  <c r="K20" i="1"/>
  <c r="K10" i="1"/>
  <c r="B24" i="7"/>
  <c r="K11" i="1"/>
  <c r="K12" i="1"/>
  <c r="G14" i="7"/>
  <c r="B13" i="5"/>
  <c r="O13" i="5"/>
  <c r="N13" i="5"/>
  <c r="E13" i="5"/>
  <c r="H13" i="5"/>
  <c r="I13" i="5"/>
  <c r="F13" i="5"/>
  <c r="G12" i="5" s="1"/>
  <c r="C13" i="5"/>
  <c r="D12" i="5" s="1"/>
  <c r="J9" i="5" l="1"/>
  <c r="R13" i="5"/>
  <c r="J11" i="5"/>
  <c r="P10" i="5"/>
  <c r="J12" i="5"/>
  <c r="P9" i="5"/>
  <c r="J10" i="5"/>
  <c r="P12" i="5"/>
  <c r="P11" i="5"/>
  <c r="D14" i="7"/>
  <c r="C14" i="7"/>
  <c r="E14" i="7"/>
  <c r="B14" i="7"/>
  <c r="P13" i="5" l="1"/>
  <c r="J13" i="5"/>
  <c r="G11" i="5"/>
  <c r="D11" i="5"/>
  <c r="D10" i="5" l="1"/>
  <c r="K19" i="1" l="1"/>
  <c r="K24" i="1" s="1"/>
  <c r="G10" i="5"/>
  <c r="G9" i="5"/>
  <c r="G13" i="5" s="1"/>
  <c r="D9" i="5"/>
  <c r="K9" i="1"/>
  <c r="K13" i="1" s="1"/>
  <c r="D13" i="5" l="1"/>
  <c r="C24" i="1" l="1"/>
  <c r="C13" i="1"/>
  <c r="D13" i="1"/>
  <c r="E9" i="1" s="1"/>
  <c r="E11" i="1" l="1"/>
  <c r="E10" i="1"/>
  <c r="E12" i="1"/>
  <c r="E13" i="1" l="1"/>
</calcChain>
</file>

<file path=xl/sharedStrings.xml><?xml version="1.0" encoding="utf-8"?>
<sst xmlns="http://schemas.openxmlformats.org/spreadsheetml/2006/main" count="105" uniqueCount="36">
  <si>
    <t>%</t>
  </si>
  <si>
    <t>Documento reelaborado por la Unidad de Transparencia</t>
  </si>
  <si>
    <t>TOTALES</t>
  </si>
  <si>
    <t>Tipo de Contratos</t>
  </si>
  <si>
    <t>OBRAS</t>
  </si>
  <si>
    <t>ARRENDAMIENTOS</t>
  </si>
  <si>
    <t>SERVICIOS</t>
  </si>
  <si>
    <t>SUMINISTROS</t>
  </si>
  <si>
    <t>Número 
Contratos</t>
  </si>
  <si>
    <t>% sobre total</t>
  </si>
  <si>
    <t>Sumas totales</t>
  </si>
  <si>
    <t>PROCEDIMIENTO ABIERTO CRITERIO PRECIO</t>
  </si>
  <si>
    <t>PROCEDIMIENTO ABIERTO CRITERIOS MÚLTIPLES</t>
  </si>
  <si>
    <t>PROCEDIMIENTO NEGOCIADO SIN PUBLICIDAD</t>
  </si>
  <si>
    <t xml:space="preserve"> Procedimiento Abierto criterios múltiples</t>
  </si>
  <si>
    <t>Procedimiento Abierto criterio precio</t>
  </si>
  <si>
    <t>IMPORTE SIN IVA</t>
  </si>
  <si>
    <t>CONTRATOS PRIVADOS</t>
  </si>
  <si>
    <t>Nº Contratos</t>
  </si>
  <si>
    <t>Precio sin IVA</t>
  </si>
  <si>
    <t>Total Nº Contratos</t>
  </si>
  <si>
    <t>Totales en euros (€)</t>
  </si>
  <si>
    <t>TOTALES (€)</t>
  </si>
  <si>
    <t>DATOS ESTADÍSTICOS SOBRE EL PORCENTAJE EN VOLUMEN PRESUPUESTARIO DE CONTRATOS ADJUDICADOS A TRAVÉS DE CADA UNO DE LOS PROCEDIMIENTOS PREVISTOS EN LA LEGISLACIÓN DE CONTRATOS DEL SECTOR PÚBLICO - AÑO 2015</t>
  </si>
  <si>
    <t>Número de Contratos adjudicados año 2015</t>
  </si>
  <si>
    <t>OTROS</t>
  </si>
  <si>
    <t>Procedimiento Negociado sin publicidad</t>
  </si>
  <si>
    <t>Otros</t>
  </si>
  <si>
    <r>
      <t>Versión:</t>
    </r>
    <r>
      <rPr>
        <b/>
        <sz val="9"/>
        <color theme="1"/>
        <rFont val="Calibri"/>
        <family val="2"/>
        <scheme val="minor"/>
      </rPr>
      <t xml:space="preserve"> 14 de diciembre de 2020</t>
    </r>
  </si>
  <si>
    <r>
      <t xml:space="preserve">Versión: </t>
    </r>
    <r>
      <rPr>
        <b/>
        <sz val="9"/>
        <color theme="1"/>
        <rFont val="Calibri"/>
        <family val="2"/>
        <scheme val="minor"/>
      </rPr>
      <t>14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de diciembre de 2020</t>
    </r>
  </si>
  <si>
    <r>
      <t xml:space="preserve">Versión: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 diciembre de 2020</t>
    </r>
  </si>
  <si>
    <t>Importes Totales contratos adjudicados año 2015</t>
  </si>
  <si>
    <t>DATOS ESTADÍSTICOS SOBRE EL PORCENTAJE EN VOLUMEN PRESUPUESTARIO DE CONTRATOS ADJUDICADOS
 A TRAVÉS DE CADA UNO DE LOS PROCEDIMIENTOS PREVISTOS EN LA LEGISLACIÓN DE CONTRATOS DEL SECTOR PÚBLICO AÑO 2015</t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</si>
  <si>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 Y TRANSPARENCIA</t>
    </r>
  </si>
  <si>
    <t xml:space="preserve">DATOS ESTADÍSTICOS SOBRE EL PORCENTAJE EN VOLUMEN PRESUPUESTARIO DE CONTRATOS ADJUDICADOS A TRAVÉS 
DE CADA UNO DE LOS PROCEDIMIENTOS PREVISTOS EN LA LEGISLACIÓN DE CONTRATOS DEL SECTOR PÚBLICO AÑO 2015 </t>
  </si>
  <si>
    <r>
      <t xml:space="preserve">Fuente: </t>
    </r>
    <r>
      <rPr>
        <b/>
        <sz val="11"/>
        <color theme="1"/>
        <rFont val="Calibri"/>
        <family val="2"/>
        <scheme val="minor"/>
      </rPr>
      <t>CONTRATACIÓN Y TRANSPARENCIA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</si>
</sst>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vertical="center"/>
    </xf>
    <xf numFmtId="0" fontId="10" fillId="7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3" fontId="13" fillId="0" borderId="7" xfId="0" applyNumberFormat="1" applyFont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6" fontId="0" fillId="0" borderId="1" xfId="0" applyNumberFormat="1" applyBorder="1"/>
    <xf numFmtId="166" fontId="1" fillId="3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1" fillId="5" borderId="4" xfId="0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4" borderId="1" xfId="0" quotePrefix="1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5" fillId="4" borderId="5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6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6" fontId="2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>
                <a:solidFill>
                  <a:srgbClr val="0070C0"/>
                </a:solidFill>
              </a:rPr>
              <a:t>IMPORTES TOTALES (€) - Año</a:t>
            </a:r>
            <a:r>
              <a:rPr lang="en-US" sz="1600" baseline="0">
                <a:solidFill>
                  <a:srgbClr val="0070C0"/>
                </a:solidFill>
              </a:rPr>
              <a:t> 2015</a:t>
            </a:r>
            <a:r>
              <a:rPr lang="en-US" sz="1600">
                <a:solidFill>
                  <a:srgbClr val="0070C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3648964194937836"/>
          <c:y val="2.7235731094293034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0"/>
      <c:rotY val="0"/>
      <c:depthPercent val="100"/>
      <c:rAngAx val="0"/>
      <c:perspective val="6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TOTALES!$A$20</c:f>
              <c:strCache>
                <c:ptCount val="1"/>
                <c:pt idx="0">
                  <c:v>PROCEDIMIENTO ABIERTO CRITERIO PRECIO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0.23966845180415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F6D-42C8-B3FF-F28A044C9923}"/>
                </c:ext>
              </c:extLst>
            </c:dLbl>
            <c:dLbl>
              <c:idx val="2"/>
              <c:layout>
                <c:manualLayout>
                  <c:x val="-4.0930231358939466E-3"/>
                  <c:y val="-0.237584378310210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F6D-42C8-B3FF-F28A044C9923}"/>
                </c:ext>
              </c:extLst>
            </c:dLbl>
            <c:dLbl>
              <c:idx val="3"/>
              <c:layout>
                <c:manualLayout>
                  <c:x val="-2.7286820905958477E-3"/>
                  <c:y val="-5.0017763854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F6D-42C8-B3FF-F28A044C9923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TOTALES!$B$19:$F$19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TOTALES!$B$20:$F$20</c:f>
              <c:numCache>
                <c:formatCode>#,##0.00\ "€"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423966.94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6D-42C8-B3FF-F28A044C9923}"/>
            </c:ext>
          </c:extLst>
        </c:ser>
        <c:ser>
          <c:idx val="1"/>
          <c:order val="1"/>
          <c:tx>
            <c:strRef>
              <c:f>TOTALES!$A$21</c:f>
              <c:strCache>
                <c:ptCount val="1"/>
                <c:pt idx="0">
                  <c:v>PROCEDIMIENTO ABIERTO CRITERIOS MÚLTIPLES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1.4495781776492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6D-42C8-B3FF-F28A044C9923}"/>
                </c:ext>
              </c:extLst>
            </c:dLbl>
            <c:dLbl>
              <c:idx val="2"/>
              <c:layout>
                <c:manualLayout>
                  <c:x val="4.0930231358937965E-3"/>
                  <c:y val="-6.4635917968913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6D-42C8-B3FF-F28A044C9923}"/>
                </c:ext>
              </c:extLst>
            </c:dLbl>
            <c:dLbl>
              <c:idx val="3"/>
              <c:layout>
                <c:manualLayout>
                  <c:x val="-5.0025260431514138E-17"/>
                  <c:y val="-8.1278866264019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F6D-42C8-B3FF-F28A044C9923}"/>
                </c:ext>
              </c:extLst>
            </c:dLbl>
            <c:dLbl>
              <c:idx val="4"/>
              <c:layout>
                <c:manualLayout>
                  <c:x val="-2.7344435461212277E-3"/>
                  <c:y val="-7.9784657473190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8B4-49F6-A98D-30CB0D320BF0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TOTALES!$B$19:$F$19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TOTALES!$B$21:$F$21</c:f>
              <c:numCache>
                <c:formatCode>#,##0.00\ "€"</c:formatCode>
                <c:ptCount val="5"/>
                <c:pt idx="0">
                  <c:v>6097410.25</c:v>
                </c:pt>
                <c:pt idx="1">
                  <c:v>1266961.6000000001</c:v>
                </c:pt>
                <c:pt idx="2">
                  <c:v>998427.59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2C8-B3FF-F28A044C9923}"/>
            </c:ext>
          </c:extLst>
        </c:ser>
        <c:ser>
          <c:idx val="2"/>
          <c:order val="2"/>
          <c:tx>
            <c:strRef>
              <c:f>TOTALES!$A$22</c:f>
              <c:strCache>
                <c:ptCount val="1"/>
                <c:pt idx="0">
                  <c:v>PROCEDIMIENTO NEGOCIADO SIN PUBLICIDAD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64341045297974E-3"/>
                  <c:y val="-2.070717938862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F6D-42C8-B3FF-F28A044C9923}"/>
                </c:ext>
              </c:extLst>
            </c:dLbl>
            <c:dLbl>
              <c:idx val="1"/>
              <c:layout>
                <c:manualLayout>
                  <c:x val="1.364341045297949E-3"/>
                  <c:y val="-0.122893580169425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F6D-42C8-B3FF-F28A044C9923}"/>
                </c:ext>
              </c:extLst>
            </c:dLbl>
            <c:dLbl>
              <c:idx val="2"/>
              <c:layout>
                <c:manualLayout>
                  <c:x val="-5.4573641811916955E-3"/>
                  <c:y val="-0.17089402650383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F6D-42C8-B3FF-F28A044C9923}"/>
                </c:ext>
              </c:extLst>
            </c:dLbl>
            <c:dLbl>
              <c:idx val="3"/>
              <c:layout>
                <c:manualLayout>
                  <c:x val="0"/>
                  <c:y val="-0.10420367469746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F6D-42C8-B3FF-F28A044C9923}"/>
                </c:ext>
              </c:extLst>
            </c:dLbl>
            <c:dLbl>
              <c:idx val="4"/>
              <c:layout>
                <c:manualLayout>
                  <c:x val="-1.3672217730605635E-3"/>
                  <c:y val="-0.13227456370555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B4-49F6-A98D-30CB0D320BF0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TOTALES!$B$19:$F$19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TOTALES!$B$22:$F$22</c:f>
              <c:numCache>
                <c:formatCode>#,##0.00\ "€"</c:formatCode>
                <c:ptCount val="5"/>
                <c:pt idx="0">
                  <c:v>7163382.3200000003</c:v>
                </c:pt>
                <c:pt idx="1">
                  <c:v>3707994.26</c:v>
                </c:pt>
                <c:pt idx="2">
                  <c:v>450241.44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D-42C8-B3FF-F28A044C9923}"/>
            </c:ext>
          </c:extLst>
        </c:ser>
        <c:ser>
          <c:idx val="3"/>
          <c:order val="3"/>
          <c:tx>
            <c:strRef>
              <c:f>TOTALES!$A$23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315368541626522E-3"/>
                  <c:y val="-1.6020580672274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6D-42C8-B3FF-F28A044C9923}"/>
                </c:ext>
              </c:extLst>
            </c:dLbl>
            <c:dLbl>
              <c:idx val="1"/>
              <c:layout>
                <c:manualLayout>
                  <c:x val="-5.4573641811917961E-3"/>
                  <c:y val="-0.29593843614078824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6D-42C8-B3FF-F28A044C9923}"/>
                </c:ext>
              </c:extLst>
            </c:dLbl>
            <c:dLbl>
              <c:idx val="2"/>
              <c:layout>
                <c:manualLayout>
                  <c:x val="-1.0005052086302828E-16"/>
                  <c:y val="-6.043813132452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F6D-42C8-B3FF-F28A044C9923}"/>
                </c:ext>
              </c:extLst>
            </c:dLbl>
            <c:dLbl>
              <c:idx val="3"/>
              <c:layout>
                <c:manualLayout>
                  <c:x val="-4.0930231358938972E-3"/>
                  <c:y val="-0.13338070361274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F6D-42C8-B3FF-F28A044C9923}"/>
                </c:ext>
              </c:extLst>
            </c:dLbl>
            <c:dLbl>
              <c:idx val="4"/>
              <c:layout>
                <c:manualLayout>
                  <c:x val="-2.0052354358379584E-16"/>
                  <c:y val="-3.569313623800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7D-4BEB-B50A-7E6DA4270324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TOTALES!$B$19:$F$19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TOTALES!$B$23:$F$23</c:f>
              <c:numCache>
                <c:formatCode>#,##0.00\ "€"</c:formatCode>
                <c:ptCount val="5"/>
                <c:pt idx="0">
                  <c:v>0</c:v>
                </c:pt>
                <c:pt idx="1">
                  <c:v>123063.88</c:v>
                </c:pt>
                <c:pt idx="2">
                  <c:v>461617</c:v>
                </c:pt>
                <c:pt idx="3">
                  <c:v>0</c:v>
                </c:pt>
                <c:pt idx="4">
                  <c:v>167797.6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D-42C8-B3FF-F28A044C992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</c:dLbls>
        <c:gapWidth val="267"/>
        <c:shape val="box"/>
        <c:axId val="510856600"/>
        <c:axId val="510858568"/>
        <c:axId val="0"/>
      </c:bar3DChart>
      <c:catAx>
        <c:axId val="510856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8568"/>
        <c:crosses val="autoZero"/>
        <c:auto val="1"/>
        <c:lblAlgn val="ctr"/>
        <c:lblOffset val="100"/>
        <c:noMultiLvlLbl val="0"/>
      </c:catAx>
      <c:valAx>
        <c:axId val="51085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6600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2015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TOTALES!$A$10</c:f>
              <c:strCache>
                <c:ptCount val="1"/>
                <c:pt idx="0">
                  <c:v>PROCEDIMIENTO ABIERTO CRITERIO PRECIO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TOTALES!$B$9:$F$9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TOTALES!$B$10:$F$10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TOTALES!$A$11</c:f>
              <c:strCache>
                <c:ptCount val="1"/>
                <c:pt idx="0">
                  <c:v>PROCEDIMIENTO ABIERTO CRITERIOS MÚLTIPLES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TOTALES!$B$9:$F$9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TOTALES!$B$11:$F$11</c:f>
              <c:numCache>
                <c:formatCode>0</c:formatCode>
                <c:ptCount val="5"/>
                <c:pt idx="0">
                  <c:v>18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TOTALES!$A$12</c:f>
              <c:strCache>
                <c:ptCount val="1"/>
                <c:pt idx="0">
                  <c:v>PROCEDIMIENTO NEGOCIADO SIN PUBLICIDAD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TOTALES!$B$9:$F$9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TOTALES!$B$12:$F$12</c:f>
              <c:numCache>
                <c:formatCode>0</c:formatCode>
                <c:ptCount val="5"/>
                <c:pt idx="0">
                  <c:v>79</c:v>
                </c:pt>
                <c:pt idx="1">
                  <c:v>62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TOTALES!$A$13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TOTALES!$B$9:$F$9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TOTALES!$B$13:$F$13</c:f>
              <c:numCache>
                <c:formatCode>#,##0</c:formatCode>
                <c:ptCount val="5"/>
                <c:pt idx="0" formatCode="0">
                  <c:v>0</c:v>
                </c:pt>
                <c:pt idx="1">
                  <c:v>1</c:v>
                </c:pt>
                <c:pt idx="2">
                  <c:v>1</c:v>
                </c:pt>
                <c:pt idx="3" formatCode="0">
                  <c:v>0</c:v>
                </c:pt>
                <c:pt idx="4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 porcentual (%) - Año 2015</a:t>
            </a:r>
          </a:p>
        </c:rich>
      </c:tx>
      <c:layout>
        <c:manualLayout>
          <c:xMode val="edge"/>
          <c:yMode val="edge"/>
          <c:x val="0.33096407564439062"/>
          <c:y val="1.4690186608333352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8B4-4385-A90C-308356BA80E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8B4-4385-A90C-308356BA80E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8B4-4385-A90C-308356BA80E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8B4-4385-A90C-308356BA80E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8B4-4385-A90C-308356BA80E1}"/>
              </c:ext>
            </c:extLst>
          </c:dPt>
          <c:dLbls>
            <c:dLbl>
              <c:idx val="0"/>
              <c:layout>
                <c:manualLayout>
                  <c:x val="-0.37440603001547884"/>
                  <c:y val="-0.240082595532894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B4-4385-A90C-308356BA80E1}"/>
                </c:ext>
              </c:extLst>
            </c:dLbl>
            <c:dLbl>
              <c:idx val="1"/>
              <c:layout>
                <c:manualLayout>
                  <c:x val="0.16868009960293426"/>
                  <c:y val="-4.0287299730536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B4-4385-A90C-308356BA80E1}"/>
                </c:ext>
              </c:extLst>
            </c:dLbl>
            <c:dLbl>
              <c:idx val="2"/>
              <c:layout>
                <c:manualLayout>
                  <c:x val="0.1211273975368463"/>
                  <c:y val="0.108483144869861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B4-4385-A90C-308356BA80E1}"/>
                </c:ext>
              </c:extLst>
            </c:dLbl>
            <c:dLbl>
              <c:idx val="3"/>
              <c:layout>
                <c:manualLayout>
                  <c:x val="-0.31057745474123433"/>
                  <c:y val="3.66256591787475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8B4-4385-A90C-308356BA80E1}"/>
                </c:ext>
              </c:extLst>
            </c:dLbl>
            <c:dLbl>
              <c:idx val="4"/>
              <c:layout>
                <c:manualLayout>
                  <c:x val="0.33944488128894429"/>
                  <c:y val="3.18775396961395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8B4-4385-A90C-308356BA80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TOTALES!$B$19:$F$19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PRIVADOS</c:v>
                </c:pt>
              </c:strCache>
            </c:strRef>
          </c:cat>
          <c:val>
            <c:numRef>
              <c:f>TOTALES!$B$24:$F$24</c:f>
              <c:numCache>
                <c:formatCode>#,##0.00\ "€"</c:formatCode>
                <c:ptCount val="5"/>
                <c:pt idx="0">
                  <c:v>13260792.57</c:v>
                </c:pt>
                <c:pt idx="1">
                  <c:v>5098019.7399999993</c:v>
                </c:pt>
                <c:pt idx="2">
                  <c:v>2334252.9699999997</c:v>
                </c:pt>
                <c:pt idx="3">
                  <c:v>0</c:v>
                </c:pt>
                <c:pt idx="4">
                  <c:v>167797.6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B4-4385-A90C-308356BA80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="110" zoomScaleNormal="110" workbookViewId="0">
      <selection activeCell="B7" sqref="B7:D7"/>
    </sheetView>
  </sheetViews>
  <sheetFormatPr baseColWidth="10" defaultColWidth="31.7109375" defaultRowHeight="12" x14ac:dyDescent="0.2"/>
  <cols>
    <col min="1" max="1" width="29.28515625" style="1" customWidth="1"/>
    <col min="2" max="2" width="10.42578125" style="1" customWidth="1"/>
    <col min="3" max="3" width="14.5703125" style="1" bestFit="1" customWidth="1"/>
    <col min="4" max="4" width="9.140625" style="1" customWidth="1"/>
    <col min="5" max="5" width="11.140625" style="1" customWidth="1"/>
    <col min="6" max="6" width="14.5703125" style="4" bestFit="1" customWidth="1"/>
    <col min="7" max="7" width="7.5703125" style="1" customWidth="1"/>
    <col min="8" max="8" width="10.5703125" style="1" customWidth="1"/>
    <col min="9" max="9" width="14.5703125" style="1" bestFit="1" customWidth="1"/>
    <col min="10" max="10" width="7.5703125" style="1" customWidth="1"/>
    <col min="11" max="11" width="12" style="1" customWidth="1"/>
    <col min="12" max="12" width="14.5703125" style="1" bestFit="1" customWidth="1"/>
    <col min="13" max="13" width="12.7109375" style="1" customWidth="1"/>
    <col min="14" max="14" width="12" style="1" customWidth="1"/>
    <col min="15" max="15" width="15.7109375" style="1" customWidth="1"/>
    <col min="16" max="16" width="10.7109375" style="1" customWidth="1"/>
    <col min="17" max="17" width="11.42578125" style="1" customWidth="1"/>
    <col min="18" max="18" width="15.140625" style="1" customWidth="1"/>
    <col min="19" max="20" width="7.5703125" style="1" customWidth="1"/>
    <col min="21" max="21" width="12.85546875" style="1" bestFit="1" customWidth="1"/>
    <col min="22" max="22" width="10.85546875" style="1" customWidth="1"/>
    <col min="23" max="23" width="14.85546875" style="1" customWidth="1"/>
    <col min="24" max="24" width="14.85546875" style="3" customWidth="1"/>
    <col min="25" max="25" width="10.42578125" style="1" customWidth="1"/>
    <col min="26" max="16384" width="31.7109375" style="1"/>
  </cols>
  <sheetData>
    <row r="1" spans="1:25" x14ac:dyDescent="0.2">
      <c r="O1" s="1" t="s">
        <v>1</v>
      </c>
    </row>
    <row r="2" spans="1:25" x14ac:dyDescent="0.2">
      <c r="A2" s="1" t="s">
        <v>28</v>
      </c>
    </row>
    <row r="3" spans="1:25" x14ac:dyDescent="0.2">
      <c r="O3" s="1" t="s">
        <v>33</v>
      </c>
    </row>
    <row r="4" spans="1:25" ht="16.5" customHeight="1" x14ac:dyDescent="0.2"/>
    <row r="5" spans="1:25" ht="64.5" customHeight="1" x14ac:dyDescent="0.35">
      <c r="A5" s="74" t="s">
        <v>34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3"/>
      <c r="T5" s="73"/>
      <c r="U5" s="73"/>
      <c r="V5" s="23"/>
      <c r="W5" s="23"/>
      <c r="X5" s="23"/>
      <c r="Y5" s="23"/>
    </row>
    <row r="6" spans="1:25" ht="21.75" thickBot="1" x14ac:dyDescent="0.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3"/>
      <c r="W6" s="23"/>
      <c r="X6" s="23"/>
      <c r="Y6" s="23"/>
    </row>
    <row r="7" spans="1:25" s="46" customFormat="1" ht="22.5" thickTop="1" thickBot="1" x14ac:dyDescent="0.3">
      <c r="A7" s="44"/>
      <c r="B7" s="76" t="s">
        <v>4</v>
      </c>
      <c r="C7" s="76"/>
      <c r="D7" s="76"/>
      <c r="E7" s="76" t="s">
        <v>6</v>
      </c>
      <c r="F7" s="76"/>
      <c r="G7" s="76"/>
      <c r="H7" s="76" t="s">
        <v>7</v>
      </c>
      <c r="I7" s="76"/>
      <c r="J7" s="76"/>
      <c r="K7" s="77" t="s">
        <v>5</v>
      </c>
      <c r="L7" s="78"/>
      <c r="M7" s="79"/>
      <c r="N7" s="75" t="s">
        <v>17</v>
      </c>
      <c r="O7" s="75"/>
      <c r="P7" s="75"/>
      <c r="Q7" s="68"/>
      <c r="R7" s="44"/>
      <c r="S7" s="45"/>
      <c r="T7" s="45"/>
      <c r="U7" s="45"/>
      <c r="V7" s="45"/>
    </row>
    <row r="8" spans="1:25" s="25" customFormat="1" ht="41.25" customHeight="1" thickTop="1" x14ac:dyDescent="0.25">
      <c r="A8" s="27"/>
      <c r="B8" s="28" t="s">
        <v>8</v>
      </c>
      <c r="C8" s="29" t="s">
        <v>16</v>
      </c>
      <c r="D8" s="29" t="s">
        <v>9</v>
      </c>
      <c r="E8" s="28" t="s">
        <v>8</v>
      </c>
      <c r="F8" s="29" t="s">
        <v>16</v>
      </c>
      <c r="G8" s="29" t="s">
        <v>9</v>
      </c>
      <c r="H8" s="28" t="s">
        <v>8</v>
      </c>
      <c r="I8" s="29" t="s">
        <v>16</v>
      </c>
      <c r="J8" s="29" t="s">
        <v>9</v>
      </c>
      <c r="K8" s="28" t="s">
        <v>8</v>
      </c>
      <c r="L8" s="29" t="s">
        <v>16</v>
      </c>
      <c r="M8" s="29" t="s">
        <v>9</v>
      </c>
      <c r="N8" s="28" t="s">
        <v>8</v>
      </c>
      <c r="O8" s="29" t="s">
        <v>16</v>
      </c>
      <c r="P8" s="29" t="s">
        <v>9</v>
      </c>
      <c r="Q8" s="28" t="s">
        <v>20</v>
      </c>
      <c r="R8" s="30" t="s">
        <v>21</v>
      </c>
      <c r="S8" s="24"/>
      <c r="T8" s="24"/>
      <c r="U8" s="24"/>
      <c r="V8" s="24"/>
    </row>
    <row r="9" spans="1:25" s="4" customFormat="1" ht="39.950000000000003" customHeight="1" x14ac:dyDescent="0.35">
      <c r="A9" s="31" t="s">
        <v>11</v>
      </c>
      <c r="B9" s="32">
        <v>0</v>
      </c>
      <c r="C9" s="33">
        <v>0</v>
      </c>
      <c r="D9" s="34">
        <f>(C9*100)/$C$13</f>
        <v>0</v>
      </c>
      <c r="E9" s="32">
        <v>0</v>
      </c>
      <c r="F9" s="33">
        <v>0</v>
      </c>
      <c r="G9" s="34">
        <f>(F9*100)/$F$13</f>
        <v>0</v>
      </c>
      <c r="H9" s="32">
        <v>1</v>
      </c>
      <c r="I9" s="33">
        <v>423966.94</v>
      </c>
      <c r="J9" s="34">
        <f>(I9*100)/$I$13</f>
        <v>18.162853188958351</v>
      </c>
      <c r="K9" s="32">
        <v>0</v>
      </c>
      <c r="L9" s="33">
        <v>0</v>
      </c>
      <c r="M9" s="34">
        <v>0</v>
      </c>
      <c r="N9" s="32">
        <v>0</v>
      </c>
      <c r="O9" s="33">
        <v>0</v>
      </c>
      <c r="P9" s="34">
        <f>(N9*100)/$N$13</f>
        <v>0</v>
      </c>
      <c r="Q9" s="32">
        <f>B9+E9+H9+K9+N9</f>
        <v>1</v>
      </c>
      <c r="R9" s="33">
        <f>C9+F9+I9+L9+O9</f>
        <v>423966.94</v>
      </c>
      <c r="S9" s="21"/>
      <c r="T9" s="21"/>
      <c r="U9" s="21"/>
      <c r="V9" s="21"/>
    </row>
    <row r="10" spans="1:25" s="4" customFormat="1" ht="39.950000000000003" customHeight="1" x14ac:dyDescent="0.35">
      <c r="A10" s="31" t="s">
        <v>12</v>
      </c>
      <c r="B10" s="35">
        <v>18</v>
      </c>
      <c r="C10" s="36">
        <v>6097410.25</v>
      </c>
      <c r="D10" s="37">
        <f>(C10*100)/$C$13</f>
        <v>45.980737710913459</v>
      </c>
      <c r="E10" s="35">
        <v>11</v>
      </c>
      <c r="F10" s="36">
        <v>1266961.6000000001</v>
      </c>
      <c r="G10" s="37">
        <f>(F10*100)/$F$13</f>
        <v>24.852034017428114</v>
      </c>
      <c r="H10" s="35">
        <v>7</v>
      </c>
      <c r="I10" s="36">
        <v>998427.59</v>
      </c>
      <c r="J10" s="34">
        <f>(I10*100)/$I$13</f>
        <v>42.772895775730774</v>
      </c>
      <c r="K10" s="32">
        <v>0</v>
      </c>
      <c r="L10" s="33">
        <v>0</v>
      </c>
      <c r="M10" s="34">
        <v>0</v>
      </c>
      <c r="N10" s="38">
        <v>0</v>
      </c>
      <c r="O10" s="36">
        <v>0</v>
      </c>
      <c r="P10" s="34">
        <f>(N10*100)/$N$13</f>
        <v>0</v>
      </c>
      <c r="Q10" s="32">
        <f t="shared" ref="Q10:Q12" si="0">B10+E10+H10+K10+N10</f>
        <v>36</v>
      </c>
      <c r="R10" s="33">
        <f t="shared" ref="R10:R12" si="1">C10+F10+I10+L10+O10</f>
        <v>8362799.4399999995</v>
      </c>
      <c r="S10" s="21"/>
      <c r="T10" s="21"/>
      <c r="U10" s="21"/>
      <c r="V10" s="21"/>
    </row>
    <row r="11" spans="1:25" s="4" customFormat="1" ht="39.950000000000003" customHeight="1" x14ac:dyDescent="0.35">
      <c r="A11" s="31" t="s">
        <v>13</v>
      </c>
      <c r="B11" s="35">
        <v>79</v>
      </c>
      <c r="C11" s="36">
        <v>7163382.3200000003</v>
      </c>
      <c r="D11" s="37">
        <f>(C11*100)/$C$13</f>
        <v>54.019262289086541</v>
      </c>
      <c r="E11" s="35">
        <v>62</v>
      </c>
      <c r="F11" s="36">
        <v>3707994.26</v>
      </c>
      <c r="G11" s="37">
        <f>(F11*100)/$F$13</f>
        <v>72.73401142224688</v>
      </c>
      <c r="H11" s="35">
        <v>14</v>
      </c>
      <c r="I11" s="36">
        <v>450241.44</v>
      </c>
      <c r="J11" s="34">
        <f>(I11*100)/$I$13</f>
        <v>19.288459553721808</v>
      </c>
      <c r="K11" s="32">
        <v>0</v>
      </c>
      <c r="L11" s="33">
        <v>0</v>
      </c>
      <c r="M11" s="34">
        <v>0</v>
      </c>
      <c r="N11" s="38">
        <v>0</v>
      </c>
      <c r="O11" s="36">
        <v>0</v>
      </c>
      <c r="P11" s="34">
        <f>(N11*100)/$N$13</f>
        <v>0</v>
      </c>
      <c r="Q11" s="32">
        <f t="shared" si="0"/>
        <v>155</v>
      </c>
      <c r="R11" s="33">
        <f t="shared" si="1"/>
        <v>11321618.02</v>
      </c>
      <c r="S11" s="21"/>
      <c r="T11" s="21"/>
      <c r="U11" s="21"/>
      <c r="V11" s="21"/>
    </row>
    <row r="12" spans="1:25" s="4" customFormat="1" ht="39.950000000000003" customHeight="1" thickBot="1" x14ac:dyDescent="0.4">
      <c r="A12" s="31" t="s">
        <v>25</v>
      </c>
      <c r="B12" s="35">
        <v>0</v>
      </c>
      <c r="C12" s="36">
        <v>0</v>
      </c>
      <c r="D12" s="37">
        <f>(C12*100)/$C$13</f>
        <v>0</v>
      </c>
      <c r="E12" s="35">
        <v>1</v>
      </c>
      <c r="F12" s="36">
        <v>123063.88</v>
      </c>
      <c r="G12" s="37">
        <f>(F12*100)/$F$13</f>
        <v>2.4139545603250259</v>
      </c>
      <c r="H12" s="35">
        <v>1</v>
      </c>
      <c r="I12" s="36">
        <v>461617</v>
      </c>
      <c r="J12" s="34">
        <f>(I12*100)/$I$13</f>
        <v>19.775791481589078</v>
      </c>
      <c r="K12" s="32">
        <v>0</v>
      </c>
      <c r="L12" s="33">
        <v>0</v>
      </c>
      <c r="M12" s="34">
        <v>0</v>
      </c>
      <c r="N12" s="38">
        <v>1</v>
      </c>
      <c r="O12" s="36">
        <v>167797.6</v>
      </c>
      <c r="P12" s="34">
        <f>(N12*100)/$N$13</f>
        <v>100</v>
      </c>
      <c r="Q12" s="32">
        <f t="shared" si="0"/>
        <v>3</v>
      </c>
      <c r="R12" s="33">
        <f t="shared" si="1"/>
        <v>752478.48</v>
      </c>
      <c r="S12" s="21"/>
      <c r="T12" s="21"/>
      <c r="U12" s="21"/>
      <c r="V12" s="21"/>
    </row>
    <row r="13" spans="1:25" s="4" customFormat="1" ht="31.5" customHeight="1" thickTop="1" thickBot="1" x14ac:dyDescent="0.4">
      <c r="A13" s="39" t="s">
        <v>10</v>
      </c>
      <c r="B13" s="40">
        <f t="shared" ref="B13:R13" si="2">SUM(B9:B12)</f>
        <v>97</v>
      </c>
      <c r="C13" s="41">
        <f t="shared" si="2"/>
        <v>13260792.57</v>
      </c>
      <c r="D13" s="42">
        <f t="shared" si="2"/>
        <v>100</v>
      </c>
      <c r="E13" s="40">
        <f t="shared" si="2"/>
        <v>74</v>
      </c>
      <c r="F13" s="41">
        <f t="shared" si="2"/>
        <v>5098019.7399999993</v>
      </c>
      <c r="G13" s="42">
        <f t="shared" si="2"/>
        <v>100.00000000000001</v>
      </c>
      <c r="H13" s="40">
        <f t="shared" si="2"/>
        <v>23</v>
      </c>
      <c r="I13" s="41">
        <f t="shared" si="2"/>
        <v>2334252.9699999997</v>
      </c>
      <c r="J13" s="42">
        <f t="shared" si="2"/>
        <v>100.00000000000001</v>
      </c>
      <c r="K13" s="40">
        <f t="shared" si="2"/>
        <v>0</v>
      </c>
      <c r="L13" s="43">
        <f t="shared" si="2"/>
        <v>0</v>
      </c>
      <c r="M13" s="40">
        <f t="shared" si="2"/>
        <v>0</v>
      </c>
      <c r="N13" s="42">
        <f t="shared" si="2"/>
        <v>1</v>
      </c>
      <c r="O13" s="41">
        <f t="shared" si="2"/>
        <v>167797.6</v>
      </c>
      <c r="P13" s="42">
        <f t="shared" si="2"/>
        <v>100</v>
      </c>
      <c r="Q13" s="42">
        <f t="shared" si="2"/>
        <v>195</v>
      </c>
      <c r="R13" s="41">
        <f t="shared" si="2"/>
        <v>20860862.879999999</v>
      </c>
      <c r="S13" s="21"/>
      <c r="T13" s="21"/>
      <c r="U13" s="21"/>
      <c r="V13" s="21"/>
    </row>
    <row r="14" spans="1:25" s="4" customFormat="1" ht="15" customHeight="1" thickTop="1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s="96"/>
    </row>
    <row r="16" spans="1:25" x14ac:dyDescent="0.2">
      <c r="F16" s="1"/>
      <c r="X16" s="1"/>
    </row>
    <row r="17" spans="3:24" x14ac:dyDescent="0.2">
      <c r="C17" s="3"/>
      <c r="F17" s="1"/>
      <c r="X17" s="1"/>
    </row>
    <row r="18" spans="3:24" x14ac:dyDescent="0.2">
      <c r="C18" s="3"/>
      <c r="F18" s="1"/>
      <c r="X18" s="1"/>
    </row>
    <row r="19" spans="3:24" x14ac:dyDescent="0.2">
      <c r="C19" s="3"/>
      <c r="F19" s="1"/>
      <c r="X19" s="1"/>
    </row>
    <row r="20" spans="3:24" x14ac:dyDescent="0.2">
      <c r="C20" s="3"/>
      <c r="F20" s="1"/>
      <c r="X20" s="1"/>
    </row>
    <row r="21" spans="3:24" x14ac:dyDescent="0.2">
      <c r="C21" s="3"/>
      <c r="F21" s="1"/>
      <c r="X21" s="1"/>
    </row>
    <row r="23" spans="3:24" x14ac:dyDescent="0.2">
      <c r="F23" s="1"/>
    </row>
    <row r="24" spans="3:24" x14ac:dyDescent="0.2">
      <c r="F24" s="1"/>
    </row>
    <row r="25" spans="3:24" x14ac:dyDescent="0.2">
      <c r="F25" s="1"/>
    </row>
    <row r="26" spans="3:24" x14ac:dyDescent="0.2">
      <c r="F26" s="1"/>
    </row>
    <row r="27" spans="3:24" x14ac:dyDescent="0.2">
      <c r="F27" s="1"/>
    </row>
    <row r="28" spans="3:24" x14ac:dyDescent="0.2">
      <c r="F28" s="1"/>
    </row>
  </sheetData>
  <mergeCells count="6">
    <mergeCell ref="A5:R5"/>
    <mergeCell ref="N7:P7"/>
    <mergeCell ref="B7:D7"/>
    <mergeCell ref="E7:G7"/>
    <mergeCell ref="H7:J7"/>
    <mergeCell ref="K7:M7"/>
  </mergeCells>
  <printOptions horizontalCentered="1" verticalCentered="1"/>
  <pageMargins left="0" right="0" top="0.94488188976377963" bottom="0.74803149606299213" header="0.31496062992125984" footer="0.31496062992125984"/>
  <pageSetup paperSize="9" scale="5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30" zoomScaleNormal="130" workbookViewId="0">
      <selection activeCell="A5" sqref="A5:K5"/>
    </sheetView>
  </sheetViews>
  <sheetFormatPr baseColWidth="10" defaultColWidth="31.7109375" defaultRowHeight="12" x14ac:dyDescent="0.2"/>
  <cols>
    <col min="1" max="1" width="19.85546875" style="1" customWidth="1"/>
    <col min="2" max="2" width="10.7109375" style="1" customWidth="1"/>
    <col min="3" max="3" width="14" style="1" customWidth="1"/>
    <col min="4" max="4" width="16.5703125" style="1" customWidth="1"/>
    <col min="5" max="5" width="12" style="4" customWidth="1"/>
    <col min="6" max="6" width="5.28515625" style="1" customWidth="1"/>
    <col min="7" max="7" width="19.7109375" style="1" customWidth="1"/>
    <col min="8" max="8" width="10.85546875" style="1" customWidth="1"/>
    <col min="9" max="9" width="14.85546875" style="1" customWidth="1"/>
    <col min="10" max="10" width="14.85546875" style="3" customWidth="1"/>
    <col min="11" max="11" width="11.7109375" style="1" customWidth="1"/>
    <col min="12" max="16384" width="31.7109375" style="1"/>
  </cols>
  <sheetData>
    <row r="1" spans="1:11" x14ac:dyDescent="0.2">
      <c r="H1" s="1" t="s">
        <v>1</v>
      </c>
    </row>
    <row r="2" spans="1:11" x14ac:dyDescent="0.2">
      <c r="A2" s="1" t="s">
        <v>29</v>
      </c>
    </row>
    <row r="3" spans="1:11" x14ac:dyDescent="0.2">
      <c r="H3" s="1" t="s">
        <v>33</v>
      </c>
    </row>
    <row r="4" spans="1:11" ht="16.5" customHeight="1" x14ac:dyDescent="0.2"/>
    <row r="5" spans="1:11" ht="64.5" customHeight="1" x14ac:dyDescent="0.2">
      <c r="A5" s="80" t="s">
        <v>23</v>
      </c>
      <c r="B5" s="81"/>
      <c r="C5" s="81"/>
      <c r="D5" s="81"/>
      <c r="E5" s="81"/>
      <c r="F5" s="81"/>
      <c r="G5" s="81"/>
      <c r="H5" s="81"/>
      <c r="I5" s="81"/>
      <c r="J5" s="81"/>
      <c r="K5" s="82"/>
    </row>
    <row r="7" spans="1:11" ht="15" x14ac:dyDescent="0.25">
      <c r="A7" s="83" t="s">
        <v>15</v>
      </c>
      <c r="B7" s="83"/>
      <c r="C7" s="83"/>
      <c r="D7" s="83"/>
      <c r="E7" s="83"/>
      <c r="G7" s="83" t="s">
        <v>14</v>
      </c>
      <c r="H7" s="83"/>
      <c r="I7" s="83"/>
      <c r="J7" s="83"/>
      <c r="K7" s="83"/>
    </row>
    <row r="8" spans="1:11" ht="15" x14ac:dyDescent="0.25">
      <c r="A8" s="84" t="s">
        <v>3</v>
      </c>
      <c r="B8" s="85"/>
      <c r="C8" s="14" t="s">
        <v>18</v>
      </c>
      <c r="D8" s="15" t="s">
        <v>19</v>
      </c>
      <c r="E8" s="16" t="s">
        <v>0</v>
      </c>
      <c r="G8" s="84" t="s">
        <v>3</v>
      </c>
      <c r="H8" s="85"/>
      <c r="I8" s="14" t="s">
        <v>18</v>
      </c>
      <c r="J8" s="15" t="s">
        <v>19</v>
      </c>
      <c r="K8" s="16" t="s">
        <v>0</v>
      </c>
    </row>
    <row r="9" spans="1:11" s="2" customFormat="1" ht="15" x14ac:dyDescent="0.25">
      <c r="A9" s="86" t="s">
        <v>4</v>
      </c>
      <c r="B9" s="87"/>
      <c r="C9" s="49">
        <f>'VOLUMEN GLOBAL'!B9</f>
        <v>0</v>
      </c>
      <c r="D9" s="5">
        <f>'VOLUMEN GLOBAL'!C9</f>
        <v>0</v>
      </c>
      <c r="E9" s="6">
        <f>(D9*100)/$D$13</f>
        <v>0</v>
      </c>
      <c r="G9" s="86" t="s">
        <v>4</v>
      </c>
      <c r="H9" s="87"/>
      <c r="I9" s="52">
        <f>'VOLUMEN GLOBAL'!B10</f>
        <v>18</v>
      </c>
      <c r="J9" s="47">
        <f>'VOLUMEN GLOBAL'!C10</f>
        <v>6097410.25</v>
      </c>
      <c r="K9" s="6">
        <f>(J9*100)/$J$13</f>
        <v>72.911114199816325</v>
      </c>
    </row>
    <row r="10" spans="1:11" s="2" customFormat="1" ht="15" x14ac:dyDescent="0.25">
      <c r="A10" s="88" t="s">
        <v>6</v>
      </c>
      <c r="B10" s="89"/>
      <c r="C10" s="50">
        <f>'VOLUMEN GLOBAL'!E9</f>
        <v>0</v>
      </c>
      <c r="D10" s="7">
        <f>'VOLUMEN GLOBAL'!F9</f>
        <v>0</v>
      </c>
      <c r="E10" s="6">
        <f t="shared" ref="E10:E11" si="0">(D10*100)/$D$13</f>
        <v>0</v>
      </c>
      <c r="G10" s="88" t="s">
        <v>6</v>
      </c>
      <c r="H10" s="89"/>
      <c r="I10" s="52">
        <f>'VOLUMEN GLOBAL'!E10</f>
        <v>11</v>
      </c>
      <c r="J10" s="47">
        <f>'VOLUMEN GLOBAL'!F10</f>
        <v>1266961.6000000001</v>
      </c>
      <c r="K10" s="6">
        <f>(J10*100)/$J$13</f>
        <v>15.149969924425214</v>
      </c>
    </row>
    <row r="11" spans="1:11" s="2" customFormat="1" ht="15" x14ac:dyDescent="0.25">
      <c r="A11" s="86" t="s">
        <v>7</v>
      </c>
      <c r="B11" s="87"/>
      <c r="C11" s="51">
        <f>'VOLUMEN GLOBAL'!H9</f>
        <v>1</v>
      </c>
      <c r="D11" s="9">
        <f>'VOLUMEN GLOBAL'!I9</f>
        <v>423966.94</v>
      </c>
      <c r="E11" s="6">
        <f t="shared" si="0"/>
        <v>100</v>
      </c>
      <c r="G11" s="86" t="s">
        <v>7</v>
      </c>
      <c r="H11" s="87"/>
      <c r="I11" s="52">
        <f>'VOLUMEN GLOBAL'!H10</f>
        <v>7</v>
      </c>
      <c r="J11" s="47">
        <f>'VOLUMEN GLOBAL'!I10</f>
        <v>998427.59</v>
      </c>
      <c r="K11" s="6">
        <f>(J11*100)/$J$13</f>
        <v>11.938915875758466</v>
      </c>
    </row>
    <row r="12" spans="1:11" s="2" customFormat="1" ht="15" x14ac:dyDescent="0.25">
      <c r="A12" s="86" t="s">
        <v>5</v>
      </c>
      <c r="B12" s="87"/>
      <c r="C12" s="50">
        <f>'VOLUMEN GLOBAL'!K9</f>
        <v>0</v>
      </c>
      <c r="D12" s="5">
        <f>'VOLUMEN GLOBAL'!K9</f>
        <v>0</v>
      </c>
      <c r="E12" s="6">
        <f>(D12*100)/$D$13</f>
        <v>0</v>
      </c>
      <c r="G12" s="86" t="s">
        <v>5</v>
      </c>
      <c r="H12" s="87"/>
      <c r="I12" s="49">
        <f>'VOLUMEN GLOBAL'!K10</f>
        <v>0</v>
      </c>
      <c r="J12" s="47">
        <f>'VOLUMEN GLOBAL'!L10</f>
        <v>0</v>
      </c>
      <c r="K12" s="6">
        <f>(J12*100)/$J$13</f>
        <v>0</v>
      </c>
    </row>
    <row r="13" spans="1:11" ht="15" x14ac:dyDescent="0.25">
      <c r="A13" s="8"/>
      <c r="B13" s="10" t="s">
        <v>2</v>
      </c>
      <c r="C13" s="10">
        <f>SUM(C9:C11)</f>
        <v>1</v>
      </c>
      <c r="D13" s="11">
        <f>SUM(D9:D11)</f>
        <v>423966.94</v>
      </c>
      <c r="E13" s="12">
        <f>SUM(E9:E11)</f>
        <v>100</v>
      </c>
      <c r="G13" s="8"/>
      <c r="H13" s="10" t="s">
        <v>2</v>
      </c>
      <c r="I13" s="13">
        <f>SUM(I9:I12)</f>
        <v>36</v>
      </c>
      <c r="J13" s="48">
        <f>SUM(J9:J12)</f>
        <v>8362799.4399999995</v>
      </c>
      <c r="K13" s="12">
        <f>SUM(K9:K12)</f>
        <v>100.00000000000001</v>
      </c>
    </row>
    <row r="14" spans="1:11" ht="15" x14ac:dyDescent="0.25">
      <c r="A14" s="8"/>
      <c r="B14" s="17"/>
      <c r="C14" s="17"/>
      <c r="D14" s="18"/>
      <c r="E14" s="19"/>
      <c r="G14" s="8"/>
      <c r="H14" s="17"/>
      <c r="I14" s="17"/>
      <c r="J14" s="20"/>
      <c r="K14" s="19"/>
    </row>
    <row r="15" spans="1:11" ht="15" x14ac:dyDescent="0.25">
      <c r="A15" s="8"/>
      <c r="B15" s="17"/>
      <c r="C15" s="17"/>
      <c r="D15" s="18"/>
      <c r="E15" s="19"/>
      <c r="G15" s="8"/>
      <c r="H15" s="17"/>
      <c r="I15" s="17"/>
      <c r="J15" s="20"/>
      <c r="K15" s="19"/>
    </row>
    <row r="17" spans="1:11" s="2" customFormat="1" ht="15" x14ac:dyDescent="0.25">
      <c r="A17" s="83" t="s">
        <v>26</v>
      </c>
      <c r="B17" s="83"/>
      <c r="C17" s="83"/>
      <c r="D17" s="83"/>
      <c r="E17" s="83"/>
      <c r="G17" s="90" t="s">
        <v>27</v>
      </c>
      <c r="H17" s="91"/>
      <c r="I17" s="91"/>
      <c r="J17" s="91"/>
      <c r="K17" s="92"/>
    </row>
    <row r="18" spans="1:11" s="2" customFormat="1" ht="15" x14ac:dyDescent="0.25">
      <c r="A18" s="84" t="s">
        <v>3</v>
      </c>
      <c r="B18" s="85"/>
      <c r="C18" s="14" t="s">
        <v>18</v>
      </c>
      <c r="D18" s="15" t="s">
        <v>19</v>
      </c>
      <c r="E18" s="16" t="s">
        <v>0</v>
      </c>
      <c r="G18" s="70" t="s">
        <v>3</v>
      </c>
      <c r="H18" s="71"/>
      <c r="I18" s="54" t="s">
        <v>18</v>
      </c>
      <c r="J18" s="15" t="s">
        <v>19</v>
      </c>
      <c r="K18" s="16" t="s">
        <v>0</v>
      </c>
    </row>
    <row r="19" spans="1:11" s="2" customFormat="1" ht="16.5" customHeight="1" x14ac:dyDescent="0.25">
      <c r="A19" s="86" t="s">
        <v>4</v>
      </c>
      <c r="B19" s="87"/>
      <c r="C19" s="52">
        <f>'VOLUMEN GLOBAL'!B11</f>
        <v>79</v>
      </c>
      <c r="D19" s="47">
        <f>'VOLUMEN GLOBAL'!C11</f>
        <v>7163382.3200000003</v>
      </c>
      <c r="E19" s="69">
        <f>(D19*100)/$D$24</f>
        <v>63.271718824514807</v>
      </c>
      <c r="G19" s="86" t="s">
        <v>4</v>
      </c>
      <c r="H19" s="87"/>
      <c r="I19" s="52">
        <f>'VOLUMEN GLOBAL'!B12</f>
        <v>0</v>
      </c>
      <c r="J19" s="47">
        <f>'VOLUMEN GLOBAL'!C12</f>
        <v>0</v>
      </c>
      <c r="K19" s="6">
        <f>(J19*100)/$J$24</f>
        <v>0</v>
      </c>
    </row>
    <row r="20" spans="1:11" s="2" customFormat="1" ht="15" x14ac:dyDescent="0.25">
      <c r="A20" s="88" t="s">
        <v>6</v>
      </c>
      <c r="B20" s="89"/>
      <c r="C20" s="52">
        <f>'VOLUMEN GLOBAL'!E11</f>
        <v>62</v>
      </c>
      <c r="D20" s="47">
        <f>'VOLUMEN GLOBAL'!F11</f>
        <v>3707994.26</v>
      </c>
      <c r="E20" s="69">
        <f t="shared" ref="E20:E23" si="1">(D20*100)/$D$24</f>
        <v>32.751451722268932</v>
      </c>
      <c r="G20" s="88" t="s">
        <v>6</v>
      </c>
      <c r="H20" s="89"/>
      <c r="I20" s="52">
        <f>'VOLUMEN GLOBAL'!E12</f>
        <v>1</v>
      </c>
      <c r="J20" s="47">
        <f>'VOLUMEN GLOBAL'!F12</f>
        <v>123063.88</v>
      </c>
      <c r="K20" s="6">
        <f>(J20*100)/$J$24</f>
        <v>16.354471692001081</v>
      </c>
    </row>
    <row r="21" spans="1:11" s="2" customFormat="1" ht="15" x14ac:dyDescent="0.25">
      <c r="A21" s="86" t="s">
        <v>7</v>
      </c>
      <c r="B21" s="87"/>
      <c r="C21" s="52">
        <f>'VOLUMEN GLOBAL'!H11</f>
        <v>14</v>
      </c>
      <c r="D21" s="47">
        <f>'VOLUMEN GLOBAL'!I11</f>
        <v>450241.44</v>
      </c>
      <c r="E21" s="69">
        <f t="shared" si="1"/>
        <v>3.976829453216264</v>
      </c>
      <c r="G21" s="86" t="s">
        <v>7</v>
      </c>
      <c r="H21" s="87"/>
      <c r="I21" s="52">
        <f>'VOLUMEN GLOBAL'!H12</f>
        <v>1</v>
      </c>
      <c r="J21" s="47">
        <f>'VOLUMEN GLOBAL'!I12</f>
        <v>461617</v>
      </c>
      <c r="K21" s="6">
        <f>(J21*100)/$J$24</f>
        <v>61.346206206455236</v>
      </c>
    </row>
    <row r="22" spans="1:11" s="2" customFormat="1" ht="15" x14ac:dyDescent="0.25">
      <c r="A22" s="86" t="s">
        <v>5</v>
      </c>
      <c r="B22" s="87"/>
      <c r="C22" s="49">
        <f>'VOLUMEN GLOBAL'!K11</f>
        <v>0</v>
      </c>
      <c r="D22" s="47">
        <f>'VOLUMEN GLOBAL'!L11</f>
        <v>0</v>
      </c>
      <c r="E22" s="69">
        <f t="shared" si="1"/>
        <v>0</v>
      </c>
      <c r="G22" s="86" t="s">
        <v>5</v>
      </c>
      <c r="H22" s="87"/>
      <c r="I22" s="49">
        <f>'VOLUMEN GLOBAL'!K12</f>
        <v>0</v>
      </c>
      <c r="J22" s="47">
        <f>'VOLUMEN GLOBAL'!L12</f>
        <v>0</v>
      </c>
      <c r="K22" s="6">
        <f>(J22*100)/$J$24</f>
        <v>0</v>
      </c>
    </row>
    <row r="23" spans="1:11" ht="15" x14ac:dyDescent="0.25">
      <c r="A23" s="86" t="s">
        <v>17</v>
      </c>
      <c r="B23" s="87"/>
      <c r="C23" s="49">
        <f>'VOLUMEN GLOBAL'!N11</f>
        <v>0</v>
      </c>
      <c r="D23" s="47">
        <f>'VOLUMEN GLOBAL'!O11</f>
        <v>0</v>
      </c>
      <c r="E23" s="69">
        <f t="shared" si="1"/>
        <v>0</v>
      </c>
      <c r="G23" s="86" t="s">
        <v>17</v>
      </c>
      <c r="H23" s="87"/>
      <c r="I23" s="49">
        <f>'VOLUMEN GLOBAL'!N12</f>
        <v>1</v>
      </c>
      <c r="J23" s="47">
        <f>'VOLUMEN GLOBAL'!O12</f>
        <v>167797.6</v>
      </c>
      <c r="K23" s="6">
        <f>(J23*100)/$J$24</f>
        <v>22.299322101543687</v>
      </c>
    </row>
    <row r="24" spans="1:11" ht="15" x14ac:dyDescent="0.25">
      <c r="A24" s="8"/>
      <c r="B24" s="10" t="s">
        <v>2</v>
      </c>
      <c r="C24" s="10">
        <f>SUM(C19:C21)</f>
        <v>155</v>
      </c>
      <c r="D24" s="48">
        <f>SUM(D19:D23)</f>
        <v>11321618.02</v>
      </c>
      <c r="E24" s="12">
        <f>SUM(E19:E23)</f>
        <v>100.00000000000001</v>
      </c>
      <c r="G24" s="8"/>
      <c r="H24" s="10" t="s">
        <v>2</v>
      </c>
      <c r="I24" s="13">
        <f>SUM(I19:I23)</f>
        <v>3</v>
      </c>
      <c r="J24" s="48">
        <f>SUM(J19:J23)</f>
        <v>752478.48</v>
      </c>
      <c r="K24" s="12">
        <f>SUM(K19:K23)</f>
        <v>100</v>
      </c>
    </row>
    <row r="26" spans="1:11" ht="34.5" customHeight="1" x14ac:dyDescent="0.2"/>
    <row r="27" spans="1:11" x14ac:dyDescent="0.2">
      <c r="E27" s="1"/>
    </row>
    <row r="28" spans="1:11" x14ac:dyDescent="0.2">
      <c r="E28" s="1"/>
    </row>
  </sheetData>
  <mergeCells count="26">
    <mergeCell ref="G23:H23"/>
    <mergeCell ref="A23:B23"/>
    <mergeCell ref="G22:H22"/>
    <mergeCell ref="G20:H20"/>
    <mergeCell ref="G21:H21"/>
    <mergeCell ref="A21:B21"/>
    <mergeCell ref="A22:B22"/>
    <mergeCell ref="G19:H19"/>
    <mergeCell ref="G17:K17"/>
    <mergeCell ref="A20:B20"/>
    <mergeCell ref="A10:B10"/>
    <mergeCell ref="A11:B11"/>
    <mergeCell ref="A17:E17"/>
    <mergeCell ref="A18:B18"/>
    <mergeCell ref="A19:B19"/>
    <mergeCell ref="A5:K5"/>
    <mergeCell ref="A7:E7"/>
    <mergeCell ref="A8:B8"/>
    <mergeCell ref="A12:B12"/>
    <mergeCell ref="G7:K7"/>
    <mergeCell ref="G8:H8"/>
    <mergeCell ref="G9:H9"/>
    <mergeCell ref="G12:H12"/>
    <mergeCell ref="A9:B9"/>
    <mergeCell ref="G10:H10"/>
    <mergeCell ref="G11:H11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="80" zoomScaleNormal="80" workbookViewId="0">
      <selection activeCell="B9" sqref="B9"/>
    </sheetView>
  </sheetViews>
  <sheetFormatPr baseColWidth="10" defaultColWidth="31.7109375" defaultRowHeight="12" x14ac:dyDescent="0.2"/>
  <cols>
    <col min="1" max="1" width="65.28515625" style="1" customWidth="1"/>
    <col min="2" max="2" width="26.42578125" style="1" customWidth="1"/>
    <col min="3" max="3" width="22.85546875" style="1" customWidth="1"/>
    <col min="4" max="4" width="27.7109375" style="1" customWidth="1"/>
    <col min="5" max="5" width="32.42578125" style="1" bestFit="1" customWidth="1"/>
    <col min="6" max="7" width="32.42578125" style="1" customWidth="1"/>
    <col min="8" max="8" width="7.5703125" style="1" customWidth="1"/>
    <col min="9" max="9" width="8.42578125" style="1" bestFit="1" customWidth="1"/>
    <col min="10" max="10" width="17.7109375" style="1" customWidth="1"/>
    <col min="11" max="11" width="7.7109375" style="1" customWidth="1"/>
    <col min="12" max="12" width="8.42578125" style="1" bestFit="1" customWidth="1"/>
    <col min="13" max="13" width="17" style="4" customWidth="1"/>
    <col min="14" max="14" width="7.5703125" style="1" customWidth="1"/>
    <col min="15" max="15" width="20" style="1" customWidth="1"/>
    <col min="16" max="16" width="10.85546875" style="1" customWidth="1"/>
    <col min="17" max="17" width="14.85546875" style="1" customWidth="1"/>
    <col min="18" max="18" width="14.85546875" style="3" customWidth="1"/>
    <col min="19" max="19" width="10.42578125" style="1" customWidth="1"/>
    <col min="20" max="16384" width="31.7109375" style="1"/>
  </cols>
  <sheetData>
    <row r="1" spans="1:19" ht="15" x14ac:dyDescent="0.25">
      <c r="F1" s="53" t="s">
        <v>1</v>
      </c>
    </row>
    <row r="2" spans="1:19" ht="15" x14ac:dyDescent="0.25">
      <c r="A2" s="53" t="s">
        <v>30</v>
      </c>
      <c r="F2" s="53"/>
    </row>
    <row r="3" spans="1:19" ht="15" x14ac:dyDescent="0.25">
      <c r="F3" s="53" t="s">
        <v>35</v>
      </c>
    </row>
    <row r="4" spans="1:19" ht="16.5" customHeight="1" x14ac:dyDescent="0.2"/>
    <row r="5" spans="1:19" ht="64.5" customHeight="1" x14ac:dyDescent="0.35">
      <c r="A5" s="93" t="s">
        <v>32</v>
      </c>
      <c r="B5" s="93"/>
      <c r="C5" s="93"/>
      <c r="D5" s="93"/>
      <c r="E5" s="93"/>
      <c r="F5" s="93"/>
      <c r="G5" s="9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s="4" customFormat="1" ht="1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8" spans="1:19" ht="27.75" customHeight="1" thickBot="1" x14ac:dyDescent="0.4">
      <c r="A8" s="21"/>
      <c r="B8" s="94" t="s">
        <v>24</v>
      </c>
      <c r="C8" s="95"/>
      <c r="D8" s="95"/>
      <c r="E8" s="95"/>
      <c r="F8" s="95"/>
      <c r="G8" s="95"/>
      <c r="H8" s="21"/>
      <c r="M8" s="1"/>
      <c r="R8" s="1"/>
    </row>
    <row r="9" spans="1:19" ht="20.25" thickTop="1" thickBot="1" x14ac:dyDescent="0.25">
      <c r="A9" s="25"/>
      <c r="B9" s="63" t="s">
        <v>4</v>
      </c>
      <c r="C9" s="63" t="s">
        <v>6</v>
      </c>
      <c r="D9" s="63" t="s">
        <v>7</v>
      </c>
      <c r="E9" s="63" t="s">
        <v>5</v>
      </c>
      <c r="F9" s="64" t="s">
        <v>17</v>
      </c>
      <c r="G9" s="63" t="s">
        <v>2</v>
      </c>
      <c r="M9" s="1"/>
      <c r="R9" s="1"/>
    </row>
    <row r="10" spans="1:19" ht="39.950000000000003" customHeight="1" thickTop="1" x14ac:dyDescent="0.2">
      <c r="A10" s="62" t="s">
        <v>11</v>
      </c>
      <c r="B10" s="55">
        <f>'CUADRO INDIVIDUAL'!C9</f>
        <v>0</v>
      </c>
      <c r="C10" s="55">
        <f>'CUADRO INDIVIDUAL'!C10</f>
        <v>0</v>
      </c>
      <c r="D10" s="55">
        <f>'CUADRO INDIVIDUAL'!C11</f>
        <v>1</v>
      </c>
      <c r="E10" s="55">
        <f>'CUADRO INDIVIDUAL'!C12</f>
        <v>0</v>
      </c>
      <c r="F10" s="56">
        <v>0</v>
      </c>
      <c r="G10" s="57">
        <f>SUM(B10:F10)</f>
        <v>1</v>
      </c>
      <c r="M10" s="1"/>
      <c r="R10" s="1"/>
    </row>
    <row r="11" spans="1:19" ht="39.950000000000003" customHeight="1" x14ac:dyDescent="0.2">
      <c r="A11" s="62" t="s">
        <v>12</v>
      </c>
      <c r="B11" s="55">
        <f>'CUADRO INDIVIDUAL'!I9</f>
        <v>18</v>
      </c>
      <c r="C11" s="55">
        <f>'CUADRO INDIVIDUAL'!I10</f>
        <v>11</v>
      </c>
      <c r="D11" s="55">
        <f>'CUADRO INDIVIDUAL'!I11</f>
        <v>7</v>
      </c>
      <c r="E11" s="55">
        <f>'CUADRO INDIVIDUAL'!I12</f>
        <v>0</v>
      </c>
      <c r="F11" s="56">
        <v>0</v>
      </c>
      <c r="G11" s="57">
        <f>SUM(B11:F11)</f>
        <v>36</v>
      </c>
      <c r="M11" s="1"/>
      <c r="R11" s="1"/>
    </row>
    <row r="12" spans="1:19" ht="39.950000000000003" customHeight="1" x14ac:dyDescent="0.2">
      <c r="A12" s="62" t="s">
        <v>13</v>
      </c>
      <c r="B12" s="55">
        <f>'CUADRO INDIVIDUAL'!C19</f>
        <v>79</v>
      </c>
      <c r="C12" s="55">
        <f>'CUADRO INDIVIDUAL'!C20</f>
        <v>62</v>
      </c>
      <c r="D12" s="55">
        <f>'CUADRO INDIVIDUAL'!C21</f>
        <v>14</v>
      </c>
      <c r="E12" s="55">
        <f>'CUADRO INDIVIDUAL'!C22</f>
        <v>0</v>
      </c>
      <c r="F12" s="56">
        <f>'CUADRO INDIVIDUAL'!C23</f>
        <v>0</v>
      </c>
      <c r="G12" s="57">
        <f>SUM(B12:F12)</f>
        <v>155</v>
      </c>
      <c r="M12" s="1"/>
      <c r="R12" s="1"/>
    </row>
    <row r="13" spans="1:19" ht="39.950000000000003" customHeight="1" thickBot="1" x14ac:dyDescent="0.25">
      <c r="A13" s="62" t="s">
        <v>25</v>
      </c>
      <c r="B13" s="58">
        <f>'CUADRO INDIVIDUAL'!I19</f>
        <v>0</v>
      </c>
      <c r="C13" s="59">
        <f>'CUADRO INDIVIDUAL'!I20</f>
        <v>1</v>
      </c>
      <c r="D13" s="59">
        <f>'CUADRO INDIVIDUAL'!I21</f>
        <v>1</v>
      </c>
      <c r="E13" s="58">
        <f>'CUADRO INDIVIDUAL'!I22</f>
        <v>0</v>
      </c>
      <c r="F13" s="56">
        <f>'CUADRO INDIVIDUAL'!I23</f>
        <v>1</v>
      </c>
      <c r="G13" s="57">
        <f>SUM(B13:F13)</f>
        <v>3</v>
      </c>
      <c r="M13" s="1"/>
      <c r="R13" s="1"/>
    </row>
    <row r="14" spans="1:19" ht="34.5" customHeight="1" thickTop="1" thickBot="1" x14ac:dyDescent="0.4">
      <c r="A14" s="22" t="s">
        <v>10</v>
      </c>
      <c r="B14" s="60">
        <f t="shared" ref="B14:G14" si="0">SUM(B10:B13)</f>
        <v>97</v>
      </c>
      <c r="C14" s="61">
        <f t="shared" si="0"/>
        <v>74</v>
      </c>
      <c r="D14" s="61">
        <f t="shared" si="0"/>
        <v>23</v>
      </c>
      <c r="E14" s="60">
        <f t="shared" si="0"/>
        <v>0</v>
      </c>
      <c r="F14" s="60">
        <f t="shared" si="0"/>
        <v>1</v>
      </c>
      <c r="G14" s="61">
        <f t="shared" si="0"/>
        <v>195</v>
      </c>
      <c r="H14" s="3"/>
      <c r="M14" s="1"/>
      <c r="R14" s="1"/>
    </row>
    <row r="15" spans="1:19" ht="12.75" thickTop="1" x14ac:dyDescent="0.2">
      <c r="M15" s="1"/>
    </row>
    <row r="16" spans="1:19" x14ac:dyDescent="0.2">
      <c r="M16" s="1"/>
    </row>
    <row r="17" spans="1:18" x14ac:dyDescent="0.2">
      <c r="M17" s="1"/>
    </row>
    <row r="18" spans="1:18" ht="27.75" customHeight="1" thickBot="1" x14ac:dyDescent="0.25">
      <c r="B18" s="94" t="s">
        <v>31</v>
      </c>
      <c r="C18" s="95"/>
      <c r="D18" s="95"/>
      <c r="E18" s="95"/>
      <c r="F18" s="95"/>
      <c r="G18" s="95"/>
      <c r="M18" s="1"/>
    </row>
    <row r="19" spans="1:18" ht="22.5" thickTop="1" thickBot="1" x14ac:dyDescent="0.4">
      <c r="A19" s="21"/>
      <c r="B19" s="63" t="s">
        <v>4</v>
      </c>
      <c r="C19" s="63" t="s">
        <v>6</v>
      </c>
      <c r="D19" s="63" t="s">
        <v>7</v>
      </c>
      <c r="E19" s="63" t="s">
        <v>5</v>
      </c>
      <c r="F19" s="64" t="s">
        <v>17</v>
      </c>
      <c r="G19" s="63" t="s">
        <v>22</v>
      </c>
      <c r="I19" s="3"/>
      <c r="M19" s="1"/>
      <c r="R19" s="1"/>
    </row>
    <row r="20" spans="1:18" ht="31.5" customHeight="1" thickTop="1" x14ac:dyDescent="0.2">
      <c r="A20" s="62" t="s">
        <v>11</v>
      </c>
      <c r="B20" s="65">
        <f>'CUADRO INDIVIDUAL'!D9</f>
        <v>0</v>
      </c>
      <c r="C20" s="65">
        <f>'CUADRO INDIVIDUAL'!D10</f>
        <v>0</v>
      </c>
      <c r="D20" s="65">
        <f>'CUADRO INDIVIDUAL'!D11</f>
        <v>423966.94</v>
      </c>
      <c r="E20" s="65">
        <f>'CUADRO INDIVIDUAL'!D12</f>
        <v>0</v>
      </c>
      <c r="F20" s="65">
        <v>0</v>
      </c>
      <c r="G20" s="66">
        <f>SUM(B20:F20)</f>
        <v>423966.94</v>
      </c>
      <c r="M20" s="1"/>
      <c r="R20" s="1"/>
    </row>
    <row r="21" spans="1:18" ht="47.25" customHeight="1" x14ac:dyDescent="0.2">
      <c r="A21" s="62" t="s">
        <v>12</v>
      </c>
      <c r="B21" s="65">
        <f>'CUADRO INDIVIDUAL'!J9</f>
        <v>6097410.25</v>
      </c>
      <c r="C21" s="65">
        <f>'CUADRO INDIVIDUAL'!J10</f>
        <v>1266961.6000000001</v>
      </c>
      <c r="D21" s="65">
        <f>'CUADRO INDIVIDUAL'!J11</f>
        <v>998427.59</v>
      </c>
      <c r="E21" s="65">
        <f>'CUADRO INDIVIDUAL'!J12</f>
        <v>0</v>
      </c>
      <c r="F21" s="65">
        <v>0</v>
      </c>
      <c r="G21" s="66">
        <f>SUM(B21:F21)</f>
        <v>8362799.4399999995</v>
      </c>
      <c r="M21" s="1"/>
      <c r="R21" s="1"/>
    </row>
    <row r="22" spans="1:18" ht="39" customHeight="1" x14ac:dyDescent="0.2">
      <c r="A22" s="62" t="s">
        <v>13</v>
      </c>
      <c r="B22" s="65">
        <f>'CUADRO INDIVIDUAL'!D19</f>
        <v>7163382.3200000003</v>
      </c>
      <c r="C22" s="65">
        <f>'CUADRO INDIVIDUAL'!D20</f>
        <v>3707994.26</v>
      </c>
      <c r="D22" s="65">
        <f>'CUADRO INDIVIDUAL'!D21</f>
        <v>450241.44</v>
      </c>
      <c r="E22" s="65">
        <f>'CUADRO INDIVIDUAL'!D22</f>
        <v>0</v>
      </c>
      <c r="F22" s="65">
        <f>'CUADRO INDIVIDUAL'!D23</f>
        <v>0</v>
      </c>
      <c r="G22" s="66">
        <f>SUM(B22:F22)</f>
        <v>11321618.02</v>
      </c>
      <c r="M22" s="1"/>
      <c r="R22" s="1"/>
    </row>
    <row r="23" spans="1:18" ht="45" customHeight="1" thickBot="1" x14ac:dyDescent="0.25">
      <c r="A23" s="62" t="s">
        <v>25</v>
      </c>
      <c r="B23" s="65">
        <f>'CUADRO INDIVIDUAL'!J19</f>
        <v>0</v>
      </c>
      <c r="C23" s="65">
        <f>'CUADRO INDIVIDUAL'!J20</f>
        <v>123063.88</v>
      </c>
      <c r="D23" s="65">
        <f>'CUADRO INDIVIDUAL'!J21</f>
        <v>461617</v>
      </c>
      <c r="E23" s="65">
        <f>'CUADRO INDIVIDUAL'!J22</f>
        <v>0</v>
      </c>
      <c r="F23" s="65">
        <f>'CUADRO INDIVIDUAL'!J23</f>
        <v>167797.6</v>
      </c>
      <c r="G23" s="66">
        <f>SUM(B23:F23)</f>
        <v>752478.48</v>
      </c>
      <c r="M23" s="1"/>
      <c r="R23" s="1"/>
    </row>
    <row r="24" spans="1:18" ht="22.5" thickTop="1" thickBot="1" x14ac:dyDescent="0.4">
      <c r="A24" s="22" t="s">
        <v>10</v>
      </c>
      <c r="B24" s="67">
        <f t="shared" ref="B24:G24" si="1">SUM(B20:B23)</f>
        <v>13260792.57</v>
      </c>
      <c r="C24" s="67">
        <f t="shared" si="1"/>
        <v>5098019.7399999993</v>
      </c>
      <c r="D24" s="67">
        <f t="shared" si="1"/>
        <v>2334252.9699999997</v>
      </c>
      <c r="E24" s="67">
        <f t="shared" si="1"/>
        <v>0</v>
      </c>
      <c r="F24" s="67">
        <f t="shared" si="1"/>
        <v>167797.6</v>
      </c>
      <c r="G24" s="67">
        <f t="shared" si="1"/>
        <v>20860862.879999999</v>
      </c>
      <c r="H24" s="3"/>
      <c r="M24" s="1"/>
      <c r="R24" s="1"/>
    </row>
    <row r="25" spans="1:18" ht="12.75" thickTop="1" x14ac:dyDescent="0.2">
      <c r="J25" s="4"/>
      <c r="M25" s="1"/>
      <c r="O25" s="3"/>
      <c r="R25" s="1"/>
    </row>
    <row r="27" spans="1:18" x14ac:dyDescent="0.2">
      <c r="B27" s="72"/>
      <c r="C27" s="72"/>
      <c r="D27" s="72"/>
      <c r="E27" s="72"/>
      <c r="F27" s="72"/>
      <c r="G27" s="72"/>
    </row>
  </sheetData>
  <mergeCells count="3">
    <mergeCell ref="A5:G5"/>
    <mergeCell ref="B8:G8"/>
    <mergeCell ref="B18:G18"/>
  </mergeCells>
  <printOptions horizontalCentered="1" verticalCentered="1"/>
  <pageMargins left="0" right="0" top="0.94488188976377963" bottom="0.74803149606299213" header="0.31496062992125984" footer="0.31496062992125984"/>
  <pageSetup paperSize="9" scale="55" orientation="landscape" r:id="rId1"/>
  <headerFooter>
    <oddHeader>&amp;L&amp;G</oddHeader>
    <oddFooter>&amp;CPágina &amp;P de &amp;N</oddFooter>
  </headerFooter>
  <rowBreaks count="1" manualBreakCount="1">
    <brk id="1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  <vt:lpstr>TOTALES!Títulos_a_imprimir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2020-12-14T11:50:29Z</cp:lastPrinted>
  <dcterms:created xsi:type="dcterms:W3CDTF">2018-03-22T08:57:49Z</dcterms:created>
  <dcterms:modified xsi:type="dcterms:W3CDTF">2020-12-14T11:51:13Z</dcterms:modified>
</cp:coreProperties>
</file>