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001\PARA PUBLICAR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9" r:id="rId5"/>
    <sheet name="Gráfico TOTALES - Porcentajes" sheetId="13" r:id="rId6"/>
  </sheets>
  <definedNames>
    <definedName name="_xlnm.Print_Titles" localSheetId="2">TOTALES!$1:$5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5" l="1"/>
  <c r="T10" i="5"/>
  <c r="T11" i="5"/>
  <c r="T12" i="5"/>
  <c r="T13" i="5"/>
  <c r="T14" i="5"/>
  <c r="T15" i="5"/>
  <c r="T9" i="5"/>
  <c r="U10" i="5"/>
  <c r="U11" i="5"/>
  <c r="U12" i="5"/>
  <c r="U13" i="5"/>
  <c r="U14" i="5"/>
  <c r="U15" i="5"/>
  <c r="U9" i="5"/>
  <c r="F27" i="7" l="1"/>
  <c r="E26" i="7"/>
  <c r="B26" i="7"/>
  <c r="E25" i="7"/>
  <c r="B25" i="7"/>
  <c r="E24" i="7"/>
  <c r="B24" i="7"/>
  <c r="E30" i="7"/>
  <c r="B23" i="7"/>
  <c r="D29" i="1"/>
  <c r="F28" i="7" s="1"/>
  <c r="H28" i="7" s="1"/>
  <c r="C29" i="1"/>
  <c r="F15" i="7" s="1"/>
  <c r="H15" i="7" s="1"/>
  <c r="D28" i="1"/>
  <c r="C28" i="1"/>
  <c r="F14" i="7" s="1"/>
  <c r="H14" i="7" s="1"/>
  <c r="J28" i="1"/>
  <c r="G29" i="7" s="1"/>
  <c r="I28" i="1"/>
  <c r="G16" i="7" s="1"/>
  <c r="G17" i="7" s="1"/>
  <c r="J22" i="1"/>
  <c r="J21" i="1"/>
  <c r="D26" i="7" s="1"/>
  <c r="J20" i="1"/>
  <c r="C26" i="7" s="1"/>
  <c r="J19" i="1"/>
  <c r="D22" i="1"/>
  <c r="D21" i="1"/>
  <c r="D25" i="7" s="1"/>
  <c r="D20" i="1"/>
  <c r="C25" i="7" s="1"/>
  <c r="D19" i="1"/>
  <c r="J12" i="1"/>
  <c r="J11" i="1"/>
  <c r="D24" i="7" s="1"/>
  <c r="J10" i="1"/>
  <c r="C24" i="7" s="1"/>
  <c r="H24" i="7" s="1"/>
  <c r="J9" i="1"/>
  <c r="D12" i="1"/>
  <c r="D11" i="1"/>
  <c r="D23" i="7" s="1"/>
  <c r="D30" i="7" s="1"/>
  <c r="D10" i="1"/>
  <c r="C23" i="7" s="1"/>
  <c r="D9" i="1"/>
  <c r="I22" i="1"/>
  <c r="E13" i="7" s="1"/>
  <c r="I21" i="1"/>
  <c r="D13" i="7" s="1"/>
  <c r="I20" i="1"/>
  <c r="C13" i="7" s="1"/>
  <c r="I19" i="1"/>
  <c r="B13" i="7" s="1"/>
  <c r="C22" i="1"/>
  <c r="E12" i="7" s="1"/>
  <c r="C21" i="1"/>
  <c r="D12" i="7" s="1"/>
  <c r="C20" i="1"/>
  <c r="C12" i="7" s="1"/>
  <c r="C19" i="1"/>
  <c r="B12" i="7" s="1"/>
  <c r="I12" i="1"/>
  <c r="E11" i="7" s="1"/>
  <c r="I11" i="1"/>
  <c r="D11" i="7" s="1"/>
  <c r="I10" i="1"/>
  <c r="C11" i="7" s="1"/>
  <c r="I9" i="1"/>
  <c r="B11" i="7" s="1"/>
  <c r="C12" i="1"/>
  <c r="C11" i="1"/>
  <c r="D10" i="7" s="1"/>
  <c r="C10" i="1"/>
  <c r="C10" i="7" s="1"/>
  <c r="C9" i="1"/>
  <c r="B10" i="7" s="1"/>
  <c r="L16" i="5"/>
  <c r="M16" i="5"/>
  <c r="K16" i="5"/>
  <c r="C30" i="7" l="1"/>
  <c r="H25" i="7"/>
  <c r="G30" i="7"/>
  <c r="H29" i="7"/>
  <c r="F30" i="7"/>
  <c r="H26" i="7"/>
  <c r="H27" i="7"/>
  <c r="H23" i="7"/>
  <c r="B30" i="7"/>
  <c r="H10" i="7"/>
  <c r="H12" i="7"/>
  <c r="H11" i="7"/>
  <c r="H13" i="7"/>
  <c r="H16" i="7"/>
  <c r="F17" i="7"/>
  <c r="I29" i="1"/>
  <c r="J29" i="1"/>
  <c r="D30" i="1"/>
  <c r="C30" i="1"/>
  <c r="E29" i="1" s="1"/>
  <c r="E28" i="1"/>
  <c r="H30" i="7" l="1"/>
  <c r="H17" i="7"/>
  <c r="K28" i="1"/>
  <c r="K29" i="1" s="1"/>
  <c r="E30" i="1"/>
  <c r="S16" i="5"/>
  <c r="P16" i="5"/>
  <c r="J16" i="5"/>
  <c r="B16" i="5"/>
  <c r="R16" i="5"/>
  <c r="Q16" i="5"/>
  <c r="S14" i="5" s="1"/>
  <c r="O16" i="5"/>
  <c r="N16" i="5"/>
  <c r="P15" i="5" s="1"/>
  <c r="G16" i="5"/>
  <c r="E16" i="5"/>
  <c r="D16" i="5"/>
  <c r="H16" i="5"/>
  <c r="I16" i="5"/>
  <c r="J15" i="5" s="1"/>
  <c r="F16" i="5"/>
  <c r="G12" i="5" s="1"/>
  <c r="C16" i="5"/>
  <c r="D12" i="5" s="1"/>
  <c r="S13" i="5"/>
  <c r="J9" i="5"/>
  <c r="U16" i="5" l="1"/>
  <c r="J11" i="5"/>
  <c r="J14" i="5"/>
  <c r="S10" i="5"/>
  <c r="J12" i="5"/>
  <c r="S9" i="5"/>
  <c r="P11" i="5"/>
  <c r="P14" i="5"/>
  <c r="P10" i="5"/>
  <c r="J10" i="5"/>
  <c r="P13" i="5"/>
  <c r="P9" i="5"/>
  <c r="S12" i="5"/>
  <c r="S15" i="5"/>
  <c r="J13" i="5"/>
  <c r="P12" i="5"/>
  <c r="S11" i="5"/>
  <c r="D17" i="7"/>
  <c r="C17" i="7"/>
  <c r="E17" i="7"/>
  <c r="B17" i="7"/>
  <c r="G11" i="5" l="1"/>
  <c r="D11" i="5"/>
  <c r="D10" i="5" l="1"/>
  <c r="G15" i="5"/>
  <c r="J23" i="1"/>
  <c r="I23" i="1"/>
  <c r="K20" i="1" l="1"/>
  <c r="K22" i="1"/>
  <c r="K21" i="1"/>
  <c r="K19" i="1"/>
  <c r="G10" i="5"/>
  <c r="G14" i="5"/>
  <c r="G13" i="5"/>
  <c r="G9" i="5"/>
  <c r="D9" i="5"/>
  <c r="D15" i="5"/>
  <c r="D13" i="5"/>
  <c r="D14" i="5"/>
  <c r="J13" i="1"/>
  <c r="K9" i="1" s="1"/>
  <c r="I13" i="1"/>
  <c r="K23" i="1" l="1"/>
  <c r="K12" i="1"/>
  <c r="K11" i="1"/>
  <c r="K10" i="1"/>
  <c r="K13" i="1" l="1"/>
  <c r="D23" i="1" l="1"/>
  <c r="C23" i="1"/>
  <c r="C13" i="1"/>
  <c r="D13" i="1"/>
  <c r="E9" i="1" s="1"/>
  <c r="E20" i="1" l="1"/>
  <c r="E22" i="1"/>
  <c r="E21" i="1"/>
  <c r="E19" i="1"/>
  <c r="E11" i="1"/>
  <c r="E10" i="1"/>
  <c r="E13" i="1" s="1"/>
  <c r="E12" i="1"/>
  <c r="E23" i="1" l="1"/>
</calcChain>
</file>

<file path=xl/sharedStrings.xml><?xml version="1.0" encoding="utf-8"?>
<sst xmlns="http://schemas.openxmlformats.org/spreadsheetml/2006/main" count="156" uniqueCount="47">
  <si>
    <t>%</t>
  </si>
  <si>
    <t>Documento reelaborado por la Unidad de Transparencia</t>
  </si>
  <si>
    <t>NumContratos</t>
  </si>
  <si>
    <t>TOTALES</t>
  </si>
  <si>
    <t>Tipo de Contratos</t>
  </si>
  <si>
    <t>OBRAS</t>
  </si>
  <si>
    <t>ARRENDAMIENTOS</t>
  </si>
  <si>
    <t>SERVICIOS</t>
  </si>
  <si>
    <t>SUMINISTROS</t>
  </si>
  <si>
    <t>Número 
Contratos</t>
  </si>
  <si>
    <t>% sobre total</t>
  </si>
  <si>
    <t>Sumas totales</t>
  </si>
  <si>
    <t>PROCEDIMIENTO ABIERTO CRITERIO PRECIO</t>
  </si>
  <si>
    <t>PROCEDIMIENTO ABIERTO CRITERIOS MÚLTIPLES</t>
  </si>
  <si>
    <t>PROCEDIMIENTO NEGOCIADO SIN PUBLICIDAD</t>
  </si>
  <si>
    <t>Procedimiento Negociado sin publicidad</t>
  </si>
  <si>
    <t xml:space="preserve"> Procedimiento Abierto criterios múltiples</t>
  </si>
  <si>
    <t>Procedimiento Abierto criterio precio</t>
  </si>
  <si>
    <t>DATOS ESTADÍSTICOS SOBRE EL PORCENTAJE EN VOLUMEN PRESUPUESTARIO DE CONTRATOS ADJUDICADOS A TRAVÉS DE CADA UNO DE LOS PROCEDIMIENTOS PREVISTOS EN LA LEGISLACIÓN DE CONTRATOS DEL SECTOR PÚBLICO - AÑO 2017</t>
  </si>
  <si>
    <t>DATOS ESTADÍSTICOS SOBRE EL PORCENTAJE EN VOLUMEN PRESUPUESTARIO DE CONTRATOS ADJUDICADOS
 A TRAVÉS DE CADA UNO DE LOS PROCEDIMIENTOS PREVISTOS EN LA LEGISLACIÓN DE CONTRATOS DEL SECTOR PÚBLICO AÑO 2017</t>
  </si>
  <si>
    <t>IMPORTE SIN IVA</t>
  </si>
  <si>
    <t>GESTIÓN SERVICIOS PÚBLICOS</t>
  </si>
  <si>
    <t>CONTRATOS GESTIÓN SERVICIOS PÚBLICOS (Procedimiento abierto criterios múltiples)</t>
  </si>
  <si>
    <t>CONTRATOS GESTIÓN SERVICIOS PÚBLICOS (Procedimiento negociado sin publicidad)</t>
  </si>
  <si>
    <t>CONTRATOS PRIVADOS</t>
  </si>
  <si>
    <t>CONTRATOS PRIVADOS (Otros)</t>
  </si>
  <si>
    <t>PROCEDIMIENTO ORDINARIO (Otros)</t>
  </si>
  <si>
    <t>--</t>
  </si>
  <si>
    <t xml:space="preserve"> Procedimiento Ordinario (Otros)</t>
  </si>
  <si>
    <t>Contratos privados - Otros</t>
  </si>
  <si>
    <t>Nº Contratos</t>
  </si>
  <si>
    <t>Importes Totales contratos adjudicados año 2017</t>
  </si>
  <si>
    <t>Número de Contratos adjudicados año 2017</t>
  </si>
  <si>
    <t>DATOS ESTADÍSTICOS SOBRE EL PORCENTAJE EN VOLUMEN PRESUPUESTARIO DE CONTRATOS ADJUDICADOS A TRAVÉS 
DE CADA UNO DE LOS PROCEDIMIENTOS PREVISTOS EN LA LEGISLACIÓN DE CONTRATOS DEL SECTOR PÚBLICO AÑO 2017</t>
  </si>
  <si>
    <t>PROCEDIMIENTO ABIERTO CRITERIOS MULTIPLES (Contratos gestión Servicios Públicos)</t>
  </si>
  <si>
    <t>PROCEDIMIENTO NEGOCIADO SIN PUBLICIDAD (Contratos gestión Servicios Públicos)</t>
  </si>
  <si>
    <t>Procedimiento abierto criterios múltiples</t>
  </si>
  <si>
    <t>Procedimiento negociado sin publicidad</t>
  </si>
  <si>
    <t>Contratos gestión Servicios Públicos</t>
  </si>
  <si>
    <t>Contratos privados</t>
  </si>
  <si>
    <t>Precio sin IVA</t>
  </si>
  <si>
    <t>Nº Total Contratos</t>
  </si>
  <si>
    <t>Totales en euros (€)</t>
  </si>
  <si>
    <r>
      <t xml:space="preserve">Versión: </t>
    </r>
    <r>
      <rPr>
        <b/>
        <sz val="9"/>
        <color theme="1"/>
        <rFont val="Calibri"/>
        <family val="2"/>
        <scheme val="minor"/>
      </rPr>
      <t>14 de diciembre de 2020</t>
    </r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</si>
  <si>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 Y TRANSPARENCIA</t>
    </r>
  </si>
  <si>
    <r>
      <t xml:space="preserve">Versión: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diciembre de 2020</t>
    </r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</si>
  <si>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 Y TRANSPARENCIA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</si>
</sst>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166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vertical="center"/>
    </xf>
    <xf numFmtId="0" fontId="11" fillId="7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3" fontId="14" fillId="0" borderId="8" xfId="0" applyNumberFormat="1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6" fontId="0" fillId="0" borderId="1" xfId="0" applyNumberFormat="1" applyBorder="1"/>
    <xf numFmtId="166" fontId="1" fillId="3" borderId="1" xfId="0" applyNumberFormat="1" applyFont="1" applyFill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1" fontId="16" fillId="4" borderId="1" xfId="0" applyNumberFormat="1" applyFont="1" applyFill="1" applyBorder="1" applyAlignment="1">
      <alignment horizontal="center" vertical="center"/>
    </xf>
    <xf numFmtId="1" fontId="16" fillId="4" borderId="1" xfId="0" quotePrefix="1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" fontId="16" fillId="4" borderId="6" xfId="0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1" fontId="16" fillId="4" borderId="6" xfId="0" quotePrefix="1" applyNumberFormat="1" applyFont="1" applyFill="1" applyBorder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solidFill>
                  <a:srgbClr val="0070C0"/>
                </a:solidFill>
              </a:rPr>
              <a:t>IMPORTES TOTALES (€) - Año</a:t>
            </a:r>
            <a:r>
              <a:rPr lang="en-US" sz="1400" baseline="0">
                <a:solidFill>
                  <a:srgbClr val="0070C0"/>
                </a:solidFill>
              </a:rPr>
              <a:t> 2017</a:t>
            </a:r>
            <a:r>
              <a:rPr lang="en-US" sz="1400">
                <a:solidFill>
                  <a:srgbClr val="0070C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7340462982201356"/>
          <c:y val="1.4638153598526117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0"/>
      <c:rotY val="0"/>
      <c:depthPercent val="100"/>
      <c:rAngAx val="0"/>
      <c:perspective val="6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TOTALES!$A$23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0.23966845180415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6D-42C8-B3FF-F28A044C9923}"/>
                </c:ext>
              </c:extLst>
            </c:dLbl>
            <c:dLbl>
              <c:idx val="2"/>
              <c:layout>
                <c:manualLayout>
                  <c:x val="-4.0930231358939466E-3"/>
                  <c:y val="-0.23758437831021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6D-42C8-B3FF-F28A044C9923}"/>
                </c:ext>
              </c:extLst>
            </c:dLbl>
            <c:dLbl>
              <c:idx val="3"/>
              <c:layout>
                <c:manualLayout>
                  <c:x val="-2.7286820905958477E-3"/>
                  <c:y val="-5.0017763854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F6D-42C8-B3FF-F28A044C9923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TOTALES!$B$23:$G$23</c:f>
              <c:numCache>
                <c:formatCode>#,##0.00\ "€"</c:formatCode>
                <c:ptCount val="6"/>
                <c:pt idx="0">
                  <c:v>680551.06</c:v>
                </c:pt>
                <c:pt idx="1">
                  <c:v>66115.7</c:v>
                </c:pt>
                <c:pt idx="2">
                  <c:v>526943.41</c:v>
                </c:pt>
                <c:pt idx="3">
                  <c:v>35864.400000000001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D-42C8-B3FF-F28A044C9923}"/>
            </c:ext>
          </c:extLst>
        </c:ser>
        <c:ser>
          <c:idx val="1"/>
          <c:order val="1"/>
          <c:tx>
            <c:strRef>
              <c:f>TOTALES!$A$24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1.4495781776492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6D-42C8-B3FF-F28A044C9923}"/>
                </c:ext>
              </c:extLst>
            </c:dLbl>
            <c:dLbl>
              <c:idx val="2"/>
              <c:layout>
                <c:manualLayout>
                  <c:x val="4.0930231358937965E-3"/>
                  <c:y val="-6.4635917968913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6D-42C8-B3FF-F28A044C9923}"/>
                </c:ext>
              </c:extLst>
            </c:dLbl>
            <c:dLbl>
              <c:idx val="3"/>
              <c:layout>
                <c:manualLayout>
                  <c:x val="-5.0025260431514138E-17"/>
                  <c:y val="-8.1278866264019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F6D-42C8-B3FF-F28A044C9923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TOTALES!$B$24:$G$24</c:f>
              <c:numCache>
                <c:formatCode>#,##0.00\ "€"</c:formatCode>
                <c:ptCount val="6"/>
                <c:pt idx="0">
                  <c:v>6383542.0199999996</c:v>
                </c:pt>
                <c:pt idx="1">
                  <c:v>2736473.61</c:v>
                </c:pt>
                <c:pt idx="2">
                  <c:v>1264367.3899999999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2C8-B3FF-F28A044C9923}"/>
            </c:ext>
          </c:extLst>
        </c:ser>
        <c:ser>
          <c:idx val="2"/>
          <c:order val="2"/>
          <c:tx>
            <c:strRef>
              <c:f>TOTALES!$A$25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64341045297974E-3"/>
                  <c:y val="-2.070717938862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F6D-42C8-B3FF-F28A044C9923}"/>
                </c:ext>
              </c:extLst>
            </c:dLbl>
            <c:dLbl>
              <c:idx val="1"/>
              <c:layout>
                <c:manualLayout>
                  <c:x val="1.364341045297949E-3"/>
                  <c:y val="-0.12289358016942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F6D-42C8-B3FF-F28A044C9923}"/>
                </c:ext>
              </c:extLst>
            </c:dLbl>
            <c:dLbl>
              <c:idx val="2"/>
              <c:layout>
                <c:manualLayout>
                  <c:x val="-5.4573641811916955E-3"/>
                  <c:y val="-0.1708940265038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F6D-42C8-B3FF-F28A044C9923}"/>
                </c:ext>
              </c:extLst>
            </c:dLbl>
            <c:dLbl>
              <c:idx val="3"/>
              <c:layout>
                <c:manualLayout>
                  <c:x val="0"/>
                  <c:y val="-0.1042036746974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F6D-42C8-B3FF-F28A044C9923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TOTALES!$B$25:$G$25</c:f>
              <c:numCache>
                <c:formatCode>#,##0.00\ "€"</c:formatCode>
                <c:ptCount val="6"/>
                <c:pt idx="0">
                  <c:v>11285335.199999999</c:v>
                </c:pt>
                <c:pt idx="1">
                  <c:v>1401827.27</c:v>
                </c:pt>
                <c:pt idx="2">
                  <c:v>446503.38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D-42C8-B3FF-F28A044C9923}"/>
            </c:ext>
          </c:extLst>
        </c:ser>
        <c:ser>
          <c:idx val="3"/>
          <c:order val="3"/>
          <c:tx>
            <c:strRef>
              <c:f>TOTALES!$A$26</c:f>
              <c:strCache>
                <c:ptCount val="1"/>
                <c:pt idx="0">
                  <c:v>PROCEDIMIENTO ORDINARIO (Otros)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64341045297949E-3"/>
                  <c:y val="-0.1042036746974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6D-42C8-B3FF-F28A044C9923}"/>
                </c:ext>
              </c:extLst>
            </c:dLbl>
            <c:dLbl>
              <c:idx val="1"/>
              <c:layout>
                <c:manualLayout>
                  <c:x val="-5.4573641811917961E-3"/>
                  <c:y val="-0.29593843614078824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6D-42C8-B3FF-F28A044C9923}"/>
                </c:ext>
              </c:extLst>
            </c:dLbl>
            <c:dLbl>
              <c:idx val="2"/>
              <c:layout>
                <c:manualLayout>
                  <c:x val="-1.0005052086302828E-16"/>
                  <c:y val="-6.043813132452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6D-42C8-B3FF-F28A044C9923}"/>
                </c:ext>
              </c:extLst>
            </c:dLbl>
            <c:dLbl>
              <c:idx val="3"/>
              <c:layout>
                <c:manualLayout>
                  <c:x val="-4.0930231358938972E-3"/>
                  <c:y val="-0.13338070361274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F6D-42C8-B3FF-F28A044C9923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TOTALES!$B$26:$G$26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670378.88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D-42C8-B3FF-F28A044C9923}"/>
            </c:ext>
          </c:extLst>
        </c:ser>
        <c:ser>
          <c:idx val="4"/>
          <c:order val="4"/>
          <c:tx>
            <c:strRef>
              <c:f>TOTALES!$A$27</c:f>
              <c:strCache>
                <c:ptCount val="1"/>
                <c:pt idx="0">
                  <c:v>PROCEDIMIENTO ABIERTO CRITERIOS MULTIPLES (Contratos gestión Servicios Públicos)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6350216848950572E-6"/>
                  <c:y val="-0.108338402903251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F6D-42C8-B3FF-F28A044C9923}"/>
                </c:ext>
              </c:extLst>
            </c:dLbl>
            <c:dLbl>
              <c:idx val="2"/>
              <c:layout>
                <c:manualLayout>
                  <c:x val="-5.4573607647570195E-3"/>
                  <c:y val="-0.22398399511078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F6D-42C8-B3FF-F28A044C9923}"/>
                </c:ext>
              </c:extLst>
            </c:dLbl>
            <c:dLbl>
              <c:idx val="3"/>
              <c:layout>
                <c:manualLayout>
                  <c:x val="-1.3643410452978989E-3"/>
                  <c:y val="-0.156305512046191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F6D-42C8-B3FF-F28A044C9923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TOTALES!$B$27:$G$27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D-42C8-B3FF-F28A044C9923}"/>
            </c:ext>
          </c:extLst>
        </c:ser>
        <c:ser>
          <c:idx val="5"/>
          <c:order val="5"/>
          <c:tx>
            <c:strRef>
              <c:f>TOTALES!$A$28</c:f>
              <c:strCache>
                <c:ptCount val="1"/>
                <c:pt idx="0">
                  <c:v>PROCEDIMIENTO NEGOCIADO SIN PUBLICIDAD (Contratos gestión Servicios Públicos)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28682090595898E-3"/>
                  <c:y val="-5.8354057830577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F6D-42C8-B3FF-F28A044C9923}"/>
                </c:ext>
              </c:extLst>
            </c:dLbl>
            <c:dLbl>
              <c:idx val="1"/>
              <c:layout>
                <c:manualLayout>
                  <c:x val="-2.728682090595898E-3"/>
                  <c:y val="-4.1681469878984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6D-42C8-B3FF-F28A044C9923}"/>
                </c:ext>
              </c:extLst>
            </c:dLbl>
            <c:dLbl>
              <c:idx val="2"/>
              <c:layout>
                <c:manualLayout>
                  <c:x val="-4.0930475213682583E-3"/>
                  <c:y val="-0.155209613866979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F6D-42C8-B3FF-F28A044C9923}"/>
                </c:ext>
              </c:extLst>
            </c:dLbl>
            <c:dLbl>
              <c:idx val="3"/>
              <c:layout>
                <c:manualLayout>
                  <c:x val="-4.0930231358938468E-3"/>
                  <c:y val="-0.181314393973581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F6D-42C8-B3FF-F28A044C9923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TOTALES!$B$28:$G$28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D-42C8-B3FF-F28A044C9923}"/>
            </c:ext>
          </c:extLst>
        </c:ser>
        <c:ser>
          <c:idx val="6"/>
          <c:order val="6"/>
          <c:tx>
            <c:strRef>
              <c:f>TOTALES!$A$29</c:f>
              <c:strCache>
                <c:ptCount val="1"/>
                <c:pt idx="0">
                  <c:v>CONTRATOS PRIVADOS (Otros)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TOTALES!$B$29:$G$29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8-4231-B1ED-DE06C5A546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</c:dLbls>
        <c:gapWidth val="267"/>
        <c:shape val="box"/>
        <c:axId val="510856600"/>
        <c:axId val="510858568"/>
        <c:axId val="0"/>
      </c:bar3DChart>
      <c:catAx>
        <c:axId val="510856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8568"/>
        <c:crosses val="autoZero"/>
        <c:auto val="1"/>
        <c:lblAlgn val="ctr"/>
        <c:lblOffset val="100"/>
        <c:noMultiLvlLbl val="0"/>
      </c:catAx>
      <c:valAx>
        <c:axId val="51085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6600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2017</a:t>
            </a:r>
          </a:p>
        </c:rich>
      </c:tx>
      <c:layout>
        <c:manualLayout>
          <c:xMode val="edge"/>
          <c:yMode val="edge"/>
          <c:x val="0.27368033493703781"/>
          <c:y val="3.7792732487300751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TOTALES!$A$10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TOTALES!$B$10:$G$10</c:f>
              <c:numCache>
                <c:formatCode>0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TOTALES!$A$11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TOTALES!$B$11:$G$11</c:f>
              <c:numCache>
                <c:formatCode>0</c:formatCode>
                <c:ptCount val="6"/>
                <c:pt idx="0">
                  <c:v>23</c:v>
                </c:pt>
                <c:pt idx="1">
                  <c:v>16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TOTALES!$A$12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TOTALES!$B$12:$G$12</c:f>
              <c:numCache>
                <c:formatCode>0</c:formatCode>
                <c:ptCount val="6"/>
                <c:pt idx="0">
                  <c:v>114</c:v>
                </c:pt>
                <c:pt idx="1">
                  <c:v>81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TOTALES!$A$13</c:f>
              <c:strCache>
                <c:ptCount val="1"/>
                <c:pt idx="0">
                  <c:v>PROCEDIMIENTO ORDINARIO (Otros)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TOTALES!$B$13:$G$13</c:f>
              <c:numCache>
                <c:formatCode>#,##0</c:formatCode>
                <c:ptCount val="6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ser>
          <c:idx val="4"/>
          <c:order val="4"/>
          <c:tx>
            <c:strRef>
              <c:f>TOTALES!$A$14</c:f>
              <c:strCache>
                <c:ptCount val="1"/>
                <c:pt idx="0">
                  <c:v>PROCEDIMIENTO ABIERTO CRITERIOS MULTIPLES (Contratos gestión Servicios Públicos)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TOTALES!$B$14:$G$14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4-4CA6-949E-9F8B7C0DA8A2}"/>
            </c:ext>
          </c:extLst>
        </c:ser>
        <c:ser>
          <c:idx val="5"/>
          <c:order val="5"/>
          <c:tx>
            <c:strRef>
              <c:f>TOTALES!$A$15</c:f>
              <c:strCache>
                <c:ptCount val="1"/>
                <c:pt idx="0">
                  <c:v>PROCEDIMIENTO NEGOCIADO SIN PUBLICIDAD (Contratos gestión Servicios Públicos)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TOTALES!$B$15:$G$15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4-4CA6-949E-9F8B7C0DA8A2}"/>
            </c:ext>
          </c:extLst>
        </c:ser>
        <c:ser>
          <c:idx val="6"/>
          <c:order val="6"/>
          <c:tx>
            <c:strRef>
              <c:f>TOTALES!$A$16</c:f>
              <c:strCache>
                <c:ptCount val="1"/>
                <c:pt idx="0">
                  <c:v>CONTRATOS PRIVADOS (Otros)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TOTALES!$B$16:$G$16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4-4CA6-949E-9F8B7C0D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PORCENTUAL</a:t>
            </a:r>
            <a:r>
              <a:rPr lang="en-US" baseline="0"/>
              <a:t> (%) - AÑO 2017</a:t>
            </a:r>
            <a:endParaRPr lang="en-US"/>
          </a:p>
        </c:rich>
      </c:tx>
      <c:layout/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243-4502-B430-CA8FCBC0EC3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243-4502-B430-CA8FCBC0EC3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243-4502-B430-CA8FCBC0EC3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243-4502-B430-CA8FCBC0EC3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2-AB72-4933-8A8D-93106DCD5B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1-AB72-4933-8A8D-93106DCD5BBC}"/>
              </c:ext>
            </c:extLst>
          </c:dPt>
          <c:dLbls>
            <c:dLbl>
              <c:idx val="0"/>
              <c:layout>
                <c:manualLayout>
                  <c:x val="-0.34429690889458503"/>
                  <c:y val="-0.31024047485923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43-4502-B430-CA8FCBC0EC33}"/>
                </c:ext>
              </c:extLst>
            </c:dLbl>
            <c:dLbl>
              <c:idx val="1"/>
              <c:layout>
                <c:manualLayout>
                  <c:x val="0.17837184341327453"/>
                  <c:y val="3.0902585016289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43-4502-B430-CA8FCBC0EC33}"/>
                </c:ext>
              </c:extLst>
            </c:dLbl>
            <c:dLbl>
              <c:idx val="3"/>
              <c:layout>
                <c:manualLayout>
                  <c:x val="-0.29668712475414233"/>
                  <c:y val="3.65637247300365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243-4502-B430-CA8FCBC0EC33}"/>
                </c:ext>
              </c:extLst>
            </c:dLbl>
            <c:dLbl>
              <c:idx val="4"/>
              <c:layout>
                <c:manualLayout>
                  <c:x val="-0.38829098354920005"/>
                  <c:y val="-7.125566766995405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AB72-4933-8A8D-93106DCD5BBC}"/>
                </c:ext>
              </c:extLst>
            </c:dLbl>
            <c:dLbl>
              <c:idx val="5"/>
              <c:layout>
                <c:manualLayout>
                  <c:x val="0.30625767716556623"/>
                  <c:y val="2.43683769724218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AB72-4933-8A8D-93106DCD5B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TOTALES!$B$22:$G$22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</c:strCache>
            </c:strRef>
          </c:cat>
          <c:val>
            <c:numRef>
              <c:f>TOTALES!$B$30:$G$30</c:f>
              <c:numCache>
                <c:formatCode>#,##0.00\ "€"</c:formatCode>
                <c:ptCount val="6"/>
                <c:pt idx="0">
                  <c:v>18349428.280000001</c:v>
                </c:pt>
                <c:pt idx="1">
                  <c:v>4204416.58</c:v>
                </c:pt>
                <c:pt idx="2">
                  <c:v>2908193.0599999996</c:v>
                </c:pt>
                <c:pt idx="3">
                  <c:v>35864.400000000001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43-4502-B430-CA8FCBC0EC3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zoomScaleNormal="100" workbookViewId="0">
      <selection activeCell="B8" sqref="B8"/>
    </sheetView>
  </sheetViews>
  <sheetFormatPr baseColWidth="10" defaultColWidth="31.7109375" defaultRowHeight="12" x14ac:dyDescent="0.2"/>
  <cols>
    <col min="1" max="1" width="29.28515625" style="1" customWidth="1"/>
    <col min="2" max="2" width="10.42578125" style="1" customWidth="1"/>
    <col min="3" max="3" width="14.5703125" style="1" bestFit="1" customWidth="1"/>
    <col min="4" max="4" width="9.140625" style="1" customWidth="1"/>
    <col min="5" max="5" width="11.140625" style="1" customWidth="1"/>
    <col min="6" max="6" width="14.5703125" style="4" bestFit="1" customWidth="1"/>
    <col min="7" max="7" width="7.5703125" style="1" customWidth="1"/>
    <col min="8" max="8" width="10.5703125" style="1" customWidth="1"/>
    <col min="9" max="9" width="14.5703125" style="1" bestFit="1" customWidth="1"/>
    <col min="10" max="10" width="7.5703125" style="1" customWidth="1"/>
    <col min="11" max="11" width="12" style="1" customWidth="1"/>
    <col min="12" max="12" width="14.5703125" style="1" bestFit="1" customWidth="1"/>
    <col min="13" max="13" width="12.7109375" style="1" customWidth="1"/>
    <col min="14" max="14" width="12" style="1" customWidth="1"/>
    <col min="15" max="15" width="15.7109375" style="1" customWidth="1"/>
    <col min="16" max="16" width="10.7109375" style="1" customWidth="1"/>
    <col min="17" max="17" width="11.42578125" style="1" customWidth="1"/>
    <col min="18" max="18" width="15.140625" style="1" customWidth="1"/>
    <col min="19" max="19" width="7.5703125" style="1" customWidth="1"/>
    <col min="20" max="20" width="8.42578125" style="1" customWidth="1"/>
    <col min="21" max="21" width="12.85546875" style="1" bestFit="1" customWidth="1"/>
    <col min="22" max="22" width="10.85546875" style="1" customWidth="1"/>
    <col min="23" max="23" width="14.85546875" style="1" customWidth="1"/>
    <col min="24" max="24" width="14.85546875" style="3" customWidth="1"/>
    <col min="25" max="25" width="10.42578125" style="1" customWidth="1"/>
    <col min="26" max="16384" width="31.7109375" style="1"/>
  </cols>
  <sheetData>
    <row r="1" spans="1:25" x14ac:dyDescent="0.2">
      <c r="O1" s="1" t="s">
        <v>1</v>
      </c>
    </row>
    <row r="2" spans="1:25" x14ac:dyDescent="0.2">
      <c r="A2" s="1" t="s">
        <v>43</v>
      </c>
    </row>
    <row r="3" spans="1:25" x14ac:dyDescent="0.2">
      <c r="O3" s="1" t="s">
        <v>44</v>
      </c>
    </row>
    <row r="4" spans="1:25" ht="16.5" customHeight="1" x14ac:dyDescent="0.2"/>
    <row r="5" spans="1:25" ht="64.5" customHeight="1" x14ac:dyDescent="0.35">
      <c r="A5" s="82" t="s">
        <v>33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28"/>
      <c r="W5" s="28"/>
      <c r="X5" s="28"/>
      <c r="Y5" s="28"/>
    </row>
    <row r="6" spans="1:25" ht="21.75" thickBot="1" x14ac:dyDescent="0.4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28"/>
      <c r="W6" s="28"/>
      <c r="X6" s="28"/>
      <c r="Y6" s="28"/>
    </row>
    <row r="7" spans="1:25" s="55" customFormat="1" ht="22.5" thickTop="1" thickBot="1" x14ac:dyDescent="0.3">
      <c r="A7" s="53"/>
      <c r="B7" s="84" t="s">
        <v>5</v>
      </c>
      <c r="C7" s="84"/>
      <c r="D7" s="84"/>
      <c r="E7" s="84" t="s">
        <v>7</v>
      </c>
      <c r="F7" s="84"/>
      <c r="G7" s="84"/>
      <c r="H7" s="84" t="s">
        <v>8</v>
      </c>
      <c r="I7" s="84"/>
      <c r="J7" s="84"/>
      <c r="K7" s="85" t="s">
        <v>6</v>
      </c>
      <c r="L7" s="86"/>
      <c r="M7" s="87"/>
      <c r="N7" s="83" t="s">
        <v>21</v>
      </c>
      <c r="O7" s="83"/>
      <c r="P7" s="83"/>
      <c r="Q7" s="83" t="s">
        <v>24</v>
      </c>
      <c r="R7" s="83"/>
      <c r="S7" s="83"/>
      <c r="T7" s="81"/>
      <c r="U7" s="53"/>
      <c r="V7" s="54"/>
      <c r="W7" s="54"/>
      <c r="X7" s="54"/>
      <c r="Y7" s="54"/>
    </row>
    <row r="8" spans="1:25" s="31" customFormat="1" ht="41.25" customHeight="1" thickTop="1" x14ac:dyDescent="0.25">
      <c r="A8" s="35"/>
      <c r="B8" s="36" t="s">
        <v>9</v>
      </c>
      <c r="C8" s="37" t="s">
        <v>20</v>
      </c>
      <c r="D8" s="37" t="s">
        <v>10</v>
      </c>
      <c r="E8" s="36" t="s">
        <v>9</v>
      </c>
      <c r="F8" s="37" t="s">
        <v>20</v>
      </c>
      <c r="G8" s="37" t="s">
        <v>10</v>
      </c>
      <c r="H8" s="36" t="s">
        <v>9</v>
      </c>
      <c r="I8" s="37" t="s">
        <v>20</v>
      </c>
      <c r="J8" s="37" t="s">
        <v>10</v>
      </c>
      <c r="K8" s="36" t="s">
        <v>9</v>
      </c>
      <c r="L8" s="37" t="s">
        <v>20</v>
      </c>
      <c r="M8" s="37" t="s">
        <v>10</v>
      </c>
      <c r="N8" s="36" t="s">
        <v>9</v>
      </c>
      <c r="O8" s="37" t="s">
        <v>20</v>
      </c>
      <c r="P8" s="37" t="s">
        <v>10</v>
      </c>
      <c r="Q8" s="36" t="s">
        <v>9</v>
      </c>
      <c r="R8" s="37" t="s">
        <v>20</v>
      </c>
      <c r="S8" s="37" t="s">
        <v>10</v>
      </c>
      <c r="T8" s="36" t="s">
        <v>41</v>
      </c>
      <c r="U8" s="38" t="s">
        <v>42</v>
      </c>
      <c r="V8" s="30"/>
      <c r="W8" s="30"/>
      <c r="X8" s="30"/>
      <c r="Y8" s="30"/>
    </row>
    <row r="9" spans="1:25" s="4" customFormat="1" ht="39.950000000000003" customHeight="1" x14ac:dyDescent="0.35">
      <c r="A9" s="39" t="s">
        <v>12</v>
      </c>
      <c r="B9" s="40">
        <v>4</v>
      </c>
      <c r="C9" s="41">
        <v>680551.06</v>
      </c>
      <c r="D9" s="42">
        <f>(C9*100)/$C$16</f>
        <v>3.7088406767515916</v>
      </c>
      <c r="E9" s="40">
        <v>1</v>
      </c>
      <c r="F9" s="41">
        <v>66115.7</v>
      </c>
      <c r="G9" s="42">
        <f>(F9*100)/$F$16</f>
        <v>1.5725297135042693</v>
      </c>
      <c r="H9" s="40">
        <v>1</v>
      </c>
      <c r="I9" s="41">
        <v>526943.41</v>
      </c>
      <c r="J9" s="42">
        <f>(I9*100)/$I$16</f>
        <v>18.119271971579497</v>
      </c>
      <c r="K9" s="40">
        <v>0</v>
      </c>
      <c r="L9" s="41">
        <v>0</v>
      </c>
      <c r="M9" s="42">
        <v>0</v>
      </c>
      <c r="N9" s="40">
        <v>0</v>
      </c>
      <c r="O9" s="41">
        <v>0</v>
      </c>
      <c r="P9" s="43">
        <f>(N9*100)/$N$16</f>
        <v>0</v>
      </c>
      <c r="Q9" s="40">
        <v>0</v>
      </c>
      <c r="R9" s="41">
        <v>0</v>
      </c>
      <c r="S9" s="42">
        <f>(Q9*100)/$Q$16</f>
        <v>0</v>
      </c>
      <c r="T9" s="40">
        <f>B9+E9+H9+K9+N9+Q9</f>
        <v>6</v>
      </c>
      <c r="U9" s="41">
        <f>C9+F9+I9+L9+O9+R9</f>
        <v>1273610.17</v>
      </c>
      <c r="V9" s="26"/>
      <c r="W9" s="26"/>
      <c r="X9" s="26"/>
      <c r="Y9" s="26"/>
    </row>
    <row r="10" spans="1:25" s="4" customFormat="1" ht="39.950000000000003" customHeight="1" x14ac:dyDescent="0.35">
      <c r="A10" s="39" t="s">
        <v>13</v>
      </c>
      <c r="B10" s="44">
        <v>23</v>
      </c>
      <c r="C10" s="45">
        <v>6383542.0199999996</v>
      </c>
      <c r="D10" s="46">
        <f>(C10*100)/$C$16</f>
        <v>34.788778825102447</v>
      </c>
      <c r="E10" s="44">
        <v>16</v>
      </c>
      <c r="F10" s="45">
        <v>2736473.61</v>
      </c>
      <c r="G10" s="46">
        <f>(F10*100)/$F$16</f>
        <v>65.08569162763601</v>
      </c>
      <c r="H10" s="44">
        <v>13</v>
      </c>
      <c r="I10" s="45">
        <v>1264367.3899999999</v>
      </c>
      <c r="J10" s="42">
        <f>(I10*100)/$I$16</f>
        <v>43.47604728827735</v>
      </c>
      <c r="K10" s="40">
        <v>0</v>
      </c>
      <c r="L10" s="41">
        <v>0</v>
      </c>
      <c r="M10" s="42">
        <v>0</v>
      </c>
      <c r="N10" s="47">
        <v>0</v>
      </c>
      <c r="O10" s="45">
        <v>0</v>
      </c>
      <c r="P10" s="43">
        <f>(N10*100)/$N$16</f>
        <v>0</v>
      </c>
      <c r="Q10" s="47">
        <v>0</v>
      </c>
      <c r="R10" s="45">
        <v>0</v>
      </c>
      <c r="S10" s="42">
        <f>(Q10*100)/$Q$16</f>
        <v>0</v>
      </c>
      <c r="T10" s="47">
        <f t="shared" ref="T10:T15" si="0">B10+E10+H10+K10+N10+Q10</f>
        <v>52</v>
      </c>
      <c r="U10" s="41">
        <f t="shared" ref="U10:U15" si="1">C10+F10+I10+L10+O10+R10</f>
        <v>10384383.02</v>
      </c>
      <c r="V10" s="26"/>
      <c r="W10" s="26"/>
      <c r="X10" s="26"/>
      <c r="Y10" s="26"/>
    </row>
    <row r="11" spans="1:25" s="4" customFormat="1" ht="39.950000000000003" customHeight="1" x14ac:dyDescent="0.35">
      <c r="A11" s="39" t="s">
        <v>14</v>
      </c>
      <c r="B11" s="44">
        <v>114</v>
      </c>
      <c r="C11" s="45">
        <v>11285335.199999999</v>
      </c>
      <c r="D11" s="46">
        <f>(C11*100)/$C$16</f>
        <v>61.502380498145961</v>
      </c>
      <c r="E11" s="44">
        <v>81</v>
      </c>
      <c r="F11" s="45">
        <v>1401827.27</v>
      </c>
      <c r="G11" s="46">
        <f>(F11*100)/$F$16</f>
        <v>33.341778658859724</v>
      </c>
      <c r="H11" s="44">
        <v>11</v>
      </c>
      <c r="I11" s="45">
        <v>446503.38</v>
      </c>
      <c r="J11" s="42">
        <f>(I11*100)/$I$16</f>
        <v>15.353292260452614</v>
      </c>
      <c r="K11" s="40">
        <v>0</v>
      </c>
      <c r="L11" s="41">
        <v>0</v>
      </c>
      <c r="M11" s="42">
        <v>0</v>
      </c>
      <c r="N11" s="47">
        <v>0</v>
      </c>
      <c r="O11" s="45">
        <v>0</v>
      </c>
      <c r="P11" s="43">
        <f>(N11*100)/$N$16</f>
        <v>0</v>
      </c>
      <c r="Q11" s="47">
        <v>0</v>
      </c>
      <c r="R11" s="45">
        <v>0</v>
      </c>
      <c r="S11" s="42">
        <f>(Q11*100)/$Q$16</f>
        <v>0</v>
      </c>
      <c r="T11" s="47">
        <f t="shared" si="0"/>
        <v>206</v>
      </c>
      <c r="U11" s="41">
        <f t="shared" si="1"/>
        <v>13133665.85</v>
      </c>
      <c r="V11" s="26"/>
      <c r="W11" s="26"/>
      <c r="X11" s="26"/>
      <c r="Y11" s="26"/>
    </row>
    <row r="12" spans="1:25" s="4" customFormat="1" ht="39.950000000000003" customHeight="1" x14ac:dyDescent="0.35">
      <c r="A12" s="39" t="s">
        <v>26</v>
      </c>
      <c r="B12" s="44">
        <v>0</v>
      </c>
      <c r="C12" s="45">
        <v>0</v>
      </c>
      <c r="D12" s="46">
        <f>(C12*100)/$C$16</f>
        <v>0</v>
      </c>
      <c r="E12" s="44">
        <v>0</v>
      </c>
      <c r="F12" s="45">
        <v>0</v>
      </c>
      <c r="G12" s="46">
        <f>(F12*100)/$F$16</f>
        <v>0</v>
      </c>
      <c r="H12" s="44">
        <v>1</v>
      </c>
      <c r="I12" s="45">
        <v>670378.88</v>
      </c>
      <c r="J12" s="42">
        <f>(I12*100)/$I$16</f>
        <v>23.051388479690551</v>
      </c>
      <c r="K12" s="40">
        <v>0</v>
      </c>
      <c r="L12" s="41">
        <v>0</v>
      </c>
      <c r="M12" s="42">
        <v>0</v>
      </c>
      <c r="N12" s="47">
        <v>0</v>
      </c>
      <c r="O12" s="45">
        <v>0</v>
      </c>
      <c r="P12" s="43">
        <f>(N12*100)/$N$16</f>
        <v>0</v>
      </c>
      <c r="Q12" s="47">
        <v>0</v>
      </c>
      <c r="R12" s="45">
        <v>0</v>
      </c>
      <c r="S12" s="42">
        <f>(Q12*100)/$Q$16</f>
        <v>0</v>
      </c>
      <c r="T12" s="47">
        <f t="shared" si="0"/>
        <v>1</v>
      </c>
      <c r="U12" s="41">
        <f t="shared" si="1"/>
        <v>670378.88</v>
      </c>
      <c r="V12" s="26"/>
      <c r="W12" s="26"/>
      <c r="X12" s="26"/>
      <c r="Y12" s="26"/>
    </row>
    <row r="13" spans="1:25" s="31" customFormat="1" ht="39.950000000000003" customHeight="1" x14ac:dyDescent="0.25">
      <c r="A13" s="39" t="s">
        <v>22</v>
      </c>
      <c r="B13" s="40">
        <v>0</v>
      </c>
      <c r="C13" s="41">
        <v>0</v>
      </c>
      <c r="D13" s="42">
        <f>(C13*100)/$C$16</f>
        <v>0</v>
      </c>
      <c r="E13" s="40">
        <v>0</v>
      </c>
      <c r="F13" s="41">
        <v>0</v>
      </c>
      <c r="G13" s="42">
        <f>(F13*100)/$F$16</f>
        <v>0</v>
      </c>
      <c r="H13" s="40">
        <v>0</v>
      </c>
      <c r="I13" s="41">
        <v>0</v>
      </c>
      <c r="J13" s="42">
        <f>(I13*100)/$I$16</f>
        <v>0</v>
      </c>
      <c r="K13" s="40">
        <v>0</v>
      </c>
      <c r="L13" s="41">
        <v>0</v>
      </c>
      <c r="M13" s="42">
        <v>0</v>
      </c>
      <c r="N13" s="40">
        <v>3</v>
      </c>
      <c r="O13" s="41">
        <v>0</v>
      </c>
      <c r="P13" s="43">
        <f>(N13*100)/$N$16</f>
        <v>75</v>
      </c>
      <c r="Q13" s="40">
        <v>0</v>
      </c>
      <c r="R13" s="41">
        <v>0</v>
      </c>
      <c r="S13" s="42">
        <f>(Q13*100)/$Q$16</f>
        <v>0</v>
      </c>
      <c r="T13" s="40">
        <f t="shared" si="0"/>
        <v>3</v>
      </c>
      <c r="U13" s="41">
        <f t="shared" si="1"/>
        <v>0</v>
      </c>
      <c r="V13" s="30"/>
      <c r="W13" s="30"/>
      <c r="X13" s="30"/>
      <c r="Y13" s="30"/>
    </row>
    <row r="14" spans="1:25" s="31" customFormat="1" ht="39.950000000000003" customHeight="1" x14ac:dyDescent="0.25">
      <c r="A14" s="39" t="s">
        <v>23</v>
      </c>
      <c r="B14" s="40">
        <v>0</v>
      </c>
      <c r="C14" s="41">
        <v>0</v>
      </c>
      <c r="D14" s="42">
        <f t="shared" ref="D14:D15" si="2">(C14*100)/$C$16</f>
        <v>0</v>
      </c>
      <c r="E14" s="40">
        <v>0</v>
      </c>
      <c r="F14" s="41">
        <v>0</v>
      </c>
      <c r="G14" s="42">
        <f t="shared" ref="G14:G15" si="3">(F14*100)/$F$16</f>
        <v>0</v>
      </c>
      <c r="H14" s="40">
        <v>0</v>
      </c>
      <c r="I14" s="41">
        <v>0</v>
      </c>
      <c r="J14" s="42">
        <f t="shared" ref="J14:J15" si="4">(I14*100)/$I$16</f>
        <v>0</v>
      </c>
      <c r="K14" s="40">
        <v>0</v>
      </c>
      <c r="L14" s="41">
        <v>0</v>
      </c>
      <c r="M14" s="42">
        <v>0</v>
      </c>
      <c r="N14" s="40">
        <v>1</v>
      </c>
      <c r="O14" s="41">
        <v>0</v>
      </c>
      <c r="P14" s="43">
        <f t="shared" ref="P14:P15" si="5">(N14*100)/$N$16</f>
        <v>25</v>
      </c>
      <c r="Q14" s="40">
        <v>0</v>
      </c>
      <c r="R14" s="41">
        <v>0</v>
      </c>
      <c r="S14" s="42">
        <f t="shared" ref="S14:S15" si="6">(Q14*100)/$Q$16</f>
        <v>0</v>
      </c>
      <c r="T14" s="40">
        <f t="shared" si="0"/>
        <v>1</v>
      </c>
      <c r="U14" s="41">
        <f t="shared" si="1"/>
        <v>0</v>
      </c>
      <c r="V14" s="30"/>
      <c r="W14" s="30"/>
      <c r="X14" s="30"/>
      <c r="Y14" s="30"/>
    </row>
    <row r="15" spans="1:25" s="4" customFormat="1" ht="39.950000000000003" customHeight="1" thickBot="1" x14ac:dyDescent="0.4">
      <c r="A15" s="39" t="s">
        <v>25</v>
      </c>
      <c r="B15" s="40">
        <v>0</v>
      </c>
      <c r="C15" s="41">
        <v>0</v>
      </c>
      <c r="D15" s="42">
        <f t="shared" si="2"/>
        <v>0</v>
      </c>
      <c r="E15" s="40">
        <v>0</v>
      </c>
      <c r="F15" s="41">
        <v>0</v>
      </c>
      <c r="G15" s="42">
        <f t="shared" si="3"/>
        <v>0</v>
      </c>
      <c r="H15" s="40">
        <v>0</v>
      </c>
      <c r="I15" s="41">
        <v>0</v>
      </c>
      <c r="J15" s="42">
        <f t="shared" si="4"/>
        <v>0</v>
      </c>
      <c r="K15" s="40">
        <v>0</v>
      </c>
      <c r="L15" s="41">
        <v>0</v>
      </c>
      <c r="M15" s="42">
        <v>0</v>
      </c>
      <c r="N15" s="40">
        <v>0</v>
      </c>
      <c r="O15" s="41">
        <v>0</v>
      </c>
      <c r="P15" s="43">
        <f t="shared" si="5"/>
        <v>0</v>
      </c>
      <c r="Q15" s="40">
        <v>1</v>
      </c>
      <c r="R15" s="41">
        <v>0</v>
      </c>
      <c r="S15" s="42">
        <f t="shared" si="6"/>
        <v>100</v>
      </c>
      <c r="T15" s="40">
        <f t="shared" si="0"/>
        <v>1</v>
      </c>
      <c r="U15" s="41">
        <f t="shared" si="1"/>
        <v>0</v>
      </c>
      <c r="V15" s="26"/>
      <c r="W15" s="26"/>
      <c r="X15" s="26"/>
      <c r="Y15" s="26"/>
    </row>
    <row r="16" spans="1:25" s="4" customFormat="1" ht="31.5" customHeight="1" thickTop="1" thickBot="1" x14ac:dyDescent="0.4">
      <c r="A16" s="48" t="s">
        <v>11</v>
      </c>
      <c r="B16" s="49">
        <f t="shared" ref="B16:K16" si="7">SUM(B9:B15)</f>
        <v>141</v>
      </c>
      <c r="C16" s="50">
        <f t="shared" si="7"/>
        <v>18349428.280000001</v>
      </c>
      <c r="D16" s="51">
        <f t="shared" si="7"/>
        <v>100</v>
      </c>
      <c r="E16" s="49">
        <f t="shared" si="7"/>
        <v>98</v>
      </c>
      <c r="F16" s="50">
        <f t="shared" si="7"/>
        <v>4204416.58</v>
      </c>
      <c r="G16" s="51">
        <f t="shared" si="7"/>
        <v>100</v>
      </c>
      <c r="H16" s="49">
        <f t="shared" si="7"/>
        <v>26</v>
      </c>
      <c r="I16" s="50">
        <f t="shared" si="7"/>
        <v>2908193.0599999996</v>
      </c>
      <c r="J16" s="51">
        <f t="shared" si="7"/>
        <v>100.00000000000003</v>
      </c>
      <c r="K16" s="49">
        <f t="shared" si="7"/>
        <v>0</v>
      </c>
      <c r="L16" s="52">
        <f t="shared" ref="L16:M16" si="8">SUM(L9:L15)</f>
        <v>0</v>
      </c>
      <c r="M16" s="49">
        <f t="shared" si="8"/>
        <v>0</v>
      </c>
      <c r="N16" s="51">
        <f t="shared" ref="N16:U16" si="9">SUM(N9:N15)</f>
        <v>4</v>
      </c>
      <c r="O16" s="50">
        <f t="shared" si="9"/>
        <v>0</v>
      </c>
      <c r="P16" s="51">
        <f t="shared" si="9"/>
        <v>100</v>
      </c>
      <c r="Q16" s="51">
        <f t="shared" si="9"/>
        <v>1</v>
      </c>
      <c r="R16" s="50">
        <f t="shared" si="9"/>
        <v>0</v>
      </c>
      <c r="S16" s="51">
        <f t="shared" si="9"/>
        <v>100</v>
      </c>
      <c r="T16" s="51">
        <f>SUM(T9:T15)</f>
        <v>270</v>
      </c>
      <c r="U16" s="50">
        <f t="shared" si="9"/>
        <v>25462037.919999998</v>
      </c>
      <c r="V16" s="26"/>
      <c r="W16" s="26"/>
      <c r="X16" s="26"/>
      <c r="Y16" s="26"/>
    </row>
    <row r="17" spans="1:25" s="4" customFormat="1" ht="15" customHeight="1" thickTop="1" x14ac:dyDescent="0.3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9" spans="1:25" x14ac:dyDescent="0.2">
      <c r="F19" s="1"/>
      <c r="X19" s="1"/>
    </row>
    <row r="20" spans="1:25" x14ac:dyDescent="0.2">
      <c r="C20" s="3"/>
      <c r="F20" s="1"/>
      <c r="X20" s="1"/>
    </row>
    <row r="21" spans="1:25" x14ac:dyDescent="0.2">
      <c r="C21" s="3"/>
      <c r="F21" s="1"/>
      <c r="X21" s="1"/>
    </row>
    <row r="22" spans="1:25" x14ac:dyDescent="0.2">
      <c r="C22" s="3"/>
      <c r="F22" s="1"/>
      <c r="X22" s="1"/>
    </row>
    <row r="23" spans="1:25" x14ac:dyDescent="0.2">
      <c r="C23" s="3"/>
      <c r="F23" s="1"/>
      <c r="X23" s="1"/>
    </row>
    <row r="24" spans="1:25" x14ac:dyDescent="0.2">
      <c r="C24" s="3"/>
      <c r="F24" s="1"/>
      <c r="X24" s="1"/>
    </row>
    <row r="26" spans="1:25" x14ac:dyDescent="0.2">
      <c r="F26" s="1"/>
    </row>
    <row r="27" spans="1:25" x14ac:dyDescent="0.2">
      <c r="F27" s="1"/>
    </row>
    <row r="28" spans="1:25" x14ac:dyDescent="0.2">
      <c r="F28" s="1"/>
    </row>
    <row r="29" spans="1:25" x14ac:dyDescent="0.2">
      <c r="F29" s="1"/>
    </row>
    <row r="30" spans="1:25" x14ac:dyDescent="0.2">
      <c r="F30" s="1"/>
    </row>
    <row r="31" spans="1:25" x14ac:dyDescent="0.2">
      <c r="F31" s="1"/>
    </row>
  </sheetData>
  <mergeCells count="7">
    <mergeCell ref="A5:U5"/>
    <mergeCell ref="N7:P7"/>
    <mergeCell ref="Q7:S7"/>
    <mergeCell ref="B7:D7"/>
    <mergeCell ref="E7:G7"/>
    <mergeCell ref="H7:J7"/>
    <mergeCell ref="K7:M7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110" zoomScaleNormal="110" workbookViewId="0">
      <selection activeCell="A5" sqref="A5:K5"/>
    </sheetView>
  </sheetViews>
  <sheetFormatPr baseColWidth="10" defaultColWidth="31.7109375" defaultRowHeight="12" x14ac:dyDescent="0.2"/>
  <cols>
    <col min="1" max="1" width="19.85546875" style="1" customWidth="1"/>
    <col min="2" max="2" width="10.7109375" style="1" customWidth="1"/>
    <col min="3" max="3" width="14" style="1" customWidth="1"/>
    <col min="4" max="4" width="16.5703125" style="1" customWidth="1"/>
    <col min="5" max="5" width="12" style="4" customWidth="1"/>
    <col min="6" max="6" width="5.28515625" style="1" customWidth="1"/>
    <col min="7" max="7" width="19.7109375" style="1" customWidth="1"/>
    <col min="8" max="8" width="10.85546875" style="1" customWidth="1"/>
    <col min="9" max="9" width="14.85546875" style="1" customWidth="1"/>
    <col min="10" max="10" width="14.85546875" style="3" customWidth="1"/>
    <col min="11" max="11" width="11.7109375" style="1" customWidth="1"/>
    <col min="12" max="16384" width="31.7109375" style="1"/>
  </cols>
  <sheetData>
    <row r="1" spans="1:11" x14ac:dyDescent="0.2">
      <c r="H1" s="1" t="s">
        <v>1</v>
      </c>
    </row>
    <row r="2" spans="1:11" x14ac:dyDescent="0.2">
      <c r="A2" s="1" t="s">
        <v>43</v>
      </c>
    </row>
    <row r="3" spans="1:11" x14ac:dyDescent="0.2">
      <c r="H3" s="1" t="s">
        <v>44</v>
      </c>
    </row>
    <row r="4" spans="1:11" ht="16.5" customHeight="1" x14ac:dyDescent="0.2"/>
    <row r="5" spans="1:11" ht="64.5" customHeight="1" x14ac:dyDescent="0.2">
      <c r="A5" s="103" t="s">
        <v>18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7" spans="1:11" ht="15" x14ac:dyDescent="0.25">
      <c r="A7" s="100" t="s">
        <v>17</v>
      </c>
      <c r="B7" s="100"/>
      <c r="C7" s="100"/>
      <c r="D7" s="100"/>
      <c r="E7" s="100"/>
      <c r="G7" s="100" t="s">
        <v>16</v>
      </c>
      <c r="H7" s="100"/>
      <c r="I7" s="100"/>
      <c r="J7" s="100"/>
      <c r="K7" s="100"/>
    </row>
    <row r="8" spans="1:11" ht="15" x14ac:dyDescent="0.25">
      <c r="A8" s="101" t="s">
        <v>4</v>
      </c>
      <c r="B8" s="102"/>
      <c r="C8" s="18" t="s">
        <v>30</v>
      </c>
      <c r="D8" s="19" t="s">
        <v>40</v>
      </c>
      <c r="E8" s="20" t="s">
        <v>0</v>
      </c>
      <c r="G8" s="101" t="s">
        <v>4</v>
      </c>
      <c r="H8" s="102"/>
      <c r="I8" s="18" t="s">
        <v>30</v>
      </c>
      <c r="J8" s="19" t="s">
        <v>40</v>
      </c>
      <c r="K8" s="20" t="s">
        <v>0</v>
      </c>
    </row>
    <row r="9" spans="1:11" s="2" customFormat="1" ht="15" x14ac:dyDescent="0.25">
      <c r="A9" s="96" t="s">
        <v>5</v>
      </c>
      <c r="B9" s="97"/>
      <c r="C9" s="60">
        <f>'VOLUMEN GLOBAL'!B9</f>
        <v>4</v>
      </c>
      <c r="D9" s="5">
        <f>'VOLUMEN GLOBAL'!C9</f>
        <v>680551.06</v>
      </c>
      <c r="E9" s="6">
        <f>(D9*100)/$D$13</f>
        <v>53.434801011364414</v>
      </c>
      <c r="G9" s="96" t="s">
        <v>5</v>
      </c>
      <c r="H9" s="97"/>
      <c r="I9" s="63">
        <f>'VOLUMEN GLOBAL'!B10</f>
        <v>23</v>
      </c>
      <c r="J9" s="56">
        <f>'VOLUMEN GLOBAL'!C10</f>
        <v>6383542.0199999996</v>
      </c>
      <c r="K9" s="6">
        <f>(J9*100)/$J$13</f>
        <v>61.472520877797905</v>
      </c>
    </row>
    <row r="10" spans="1:11" s="2" customFormat="1" ht="15" x14ac:dyDescent="0.25">
      <c r="A10" s="98" t="s">
        <v>7</v>
      </c>
      <c r="B10" s="99"/>
      <c r="C10" s="61">
        <f>'VOLUMEN GLOBAL'!E9</f>
        <v>1</v>
      </c>
      <c r="D10" s="7">
        <f>'VOLUMEN GLOBAL'!F9</f>
        <v>66115.7</v>
      </c>
      <c r="E10" s="6">
        <f t="shared" ref="E10:E11" si="0">(D10*100)/$D$13</f>
        <v>5.1912038359429875</v>
      </c>
      <c r="G10" s="98" t="s">
        <v>7</v>
      </c>
      <c r="H10" s="99"/>
      <c r="I10" s="63">
        <f>'VOLUMEN GLOBAL'!E10</f>
        <v>16</v>
      </c>
      <c r="J10" s="56">
        <f>'VOLUMEN GLOBAL'!F10</f>
        <v>2736473.61</v>
      </c>
      <c r="K10" s="6">
        <f>(J10*100)/$J$13</f>
        <v>26.351816999908774</v>
      </c>
    </row>
    <row r="11" spans="1:11" s="2" customFormat="1" ht="15" x14ac:dyDescent="0.25">
      <c r="A11" s="96" t="s">
        <v>8</v>
      </c>
      <c r="B11" s="97"/>
      <c r="C11" s="62">
        <f>'VOLUMEN GLOBAL'!H9</f>
        <v>1</v>
      </c>
      <c r="D11" s="9">
        <f>'VOLUMEN GLOBAL'!I9</f>
        <v>526943.41</v>
      </c>
      <c r="E11" s="6">
        <f t="shared" si="0"/>
        <v>41.373995152692601</v>
      </c>
      <c r="G11" s="96" t="s">
        <v>8</v>
      </c>
      <c r="H11" s="97"/>
      <c r="I11" s="63">
        <f>'VOLUMEN GLOBAL'!H10</f>
        <v>13</v>
      </c>
      <c r="J11" s="56">
        <f>'VOLUMEN GLOBAL'!I10</f>
        <v>1264367.3899999999</v>
      </c>
      <c r="K11" s="6">
        <f>(J11*100)/$J$13</f>
        <v>12.175662122293327</v>
      </c>
    </row>
    <row r="12" spans="1:11" s="2" customFormat="1" ht="15" x14ac:dyDescent="0.25">
      <c r="A12" s="96" t="s">
        <v>6</v>
      </c>
      <c r="B12" s="97"/>
      <c r="C12" s="61">
        <f>'VOLUMEN GLOBAL'!K9</f>
        <v>0</v>
      </c>
      <c r="D12" s="5">
        <f>'VOLUMEN GLOBAL'!K9</f>
        <v>0</v>
      </c>
      <c r="E12" s="6">
        <f>(D12*100)/$D$13</f>
        <v>0</v>
      </c>
      <c r="G12" s="96" t="s">
        <v>6</v>
      </c>
      <c r="H12" s="97"/>
      <c r="I12" s="60">
        <f>'VOLUMEN GLOBAL'!K10</f>
        <v>0</v>
      </c>
      <c r="J12" s="56">
        <f>'VOLUMEN GLOBAL'!L10</f>
        <v>0</v>
      </c>
      <c r="K12" s="6">
        <f>(J12*100)/$J$13</f>
        <v>0</v>
      </c>
    </row>
    <row r="13" spans="1:11" ht="15" x14ac:dyDescent="0.25">
      <c r="A13" s="8"/>
      <c r="B13" s="12" t="s">
        <v>3</v>
      </c>
      <c r="C13" s="12">
        <f>SUM(C9:C11)</f>
        <v>6</v>
      </c>
      <c r="D13" s="13">
        <f>SUM(D9:D11)</f>
        <v>1273610.17</v>
      </c>
      <c r="E13" s="14">
        <f>SUM(E9:E11)</f>
        <v>100</v>
      </c>
      <c r="G13" s="8"/>
      <c r="H13" s="12" t="s">
        <v>3</v>
      </c>
      <c r="I13" s="12">
        <f>SUM(I9:I11)</f>
        <v>52</v>
      </c>
      <c r="J13" s="57">
        <f>SUM(J9:J11)</f>
        <v>10384383.02</v>
      </c>
      <c r="K13" s="14">
        <f>SUM(K9:K11)</f>
        <v>100.00000000000001</v>
      </c>
    </row>
    <row r="14" spans="1:11" ht="15" x14ac:dyDescent="0.25">
      <c r="A14" s="8"/>
      <c r="B14" s="22"/>
      <c r="C14" s="22"/>
      <c r="D14" s="23"/>
      <c r="E14" s="24"/>
      <c r="G14" s="8"/>
      <c r="H14" s="22"/>
      <c r="I14" s="22"/>
      <c r="J14" s="25"/>
      <c r="K14" s="24"/>
    </row>
    <row r="15" spans="1:11" ht="15" x14ac:dyDescent="0.25">
      <c r="A15" s="8"/>
      <c r="B15" s="22"/>
      <c r="C15" s="22"/>
      <c r="D15" s="23"/>
      <c r="E15" s="24"/>
      <c r="G15" s="8"/>
      <c r="H15" s="22"/>
      <c r="I15" s="22"/>
      <c r="J15" s="25"/>
      <c r="K15" s="24"/>
    </row>
    <row r="17" spans="1:11" s="2" customFormat="1" ht="15" x14ac:dyDescent="0.25">
      <c r="A17" s="100" t="s">
        <v>15</v>
      </c>
      <c r="B17" s="100"/>
      <c r="C17" s="100"/>
      <c r="D17" s="100"/>
      <c r="E17" s="100"/>
      <c r="G17" s="100" t="s">
        <v>28</v>
      </c>
      <c r="H17" s="100"/>
      <c r="I17" s="100"/>
      <c r="J17" s="100"/>
      <c r="K17" s="100"/>
    </row>
    <row r="18" spans="1:11" s="2" customFormat="1" ht="15" x14ac:dyDescent="0.25">
      <c r="A18" s="101" t="s">
        <v>4</v>
      </c>
      <c r="B18" s="102"/>
      <c r="C18" s="18" t="s">
        <v>30</v>
      </c>
      <c r="D18" s="19" t="s">
        <v>40</v>
      </c>
      <c r="E18" s="20" t="s">
        <v>0</v>
      </c>
      <c r="G18" s="101" t="s">
        <v>4</v>
      </c>
      <c r="H18" s="102"/>
      <c r="I18" s="18" t="s">
        <v>30</v>
      </c>
      <c r="J18" s="19" t="s">
        <v>40</v>
      </c>
      <c r="K18" s="20" t="s">
        <v>0</v>
      </c>
    </row>
    <row r="19" spans="1:11" s="2" customFormat="1" ht="16.5" customHeight="1" x14ac:dyDescent="0.25">
      <c r="A19" s="96" t="s">
        <v>5</v>
      </c>
      <c r="B19" s="97"/>
      <c r="C19" s="63">
        <f>'VOLUMEN GLOBAL'!B11</f>
        <v>114</v>
      </c>
      <c r="D19" s="56">
        <f>'VOLUMEN GLOBAL'!C11</f>
        <v>11285335.199999999</v>
      </c>
      <c r="E19" s="6">
        <f>(D19*100)/$D$23</f>
        <v>85.926772683957083</v>
      </c>
      <c r="G19" s="96" t="s">
        <v>5</v>
      </c>
      <c r="H19" s="97"/>
      <c r="I19" s="63">
        <f>'VOLUMEN GLOBAL'!B12</f>
        <v>0</v>
      </c>
      <c r="J19" s="56">
        <f>'VOLUMEN GLOBAL'!C12</f>
        <v>0</v>
      </c>
      <c r="K19" s="6">
        <f>(J19*100)/$J$23</f>
        <v>0</v>
      </c>
    </row>
    <row r="20" spans="1:11" s="2" customFormat="1" ht="20.25" customHeight="1" x14ac:dyDescent="0.25">
      <c r="A20" s="98" t="s">
        <v>7</v>
      </c>
      <c r="B20" s="99"/>
      <c r="C20" s="63">
        <f>'VOLUMEN GLOBAL'!E11</f>
        <v>81</v>
      </c>
      <c r="D20" s="56">
        <f>'VOLUMEN GLOBAL'!F11</f>
        <v>1401827.27</v>
      </c>
      <c r="E20" s="6">
        <f t="shared" ref="E20:E22" si="1">(D20*100)/$D$23</f>
        <v>10.673541462150112</v>
      </c>
      <c r="G20" s="98" t="s">
        <v>7</v>
      </c>
      <c r="H20" s="99"/>
      <c r="I20" s="63">
        <f>'VOLUMEN GLOBAL'!E12</f>
        <v>0</v>
      </c>
      <c r="J20" s="56">
        <f>'VOLUMEN GLOBAL'!F12</f>
        <v>0</v>
      </c>
      <c r="K20" s="6">
        <f t="shared" ref="K20:K22" si="2">(J20*100)/$J$23</f>
        <v>0</v>
      </c>
    </row>
    <row r="21" spans="1:11" s="2" customFormat="1" ht="15" x14ac:dyDescent="0.25">
      <c r="A21" s="96" t="s">
        <v>8</v>
      </c>
      <c r="B21" s="97"/>
      <c r="C21" s="63">
        <f>'VOLUMEN GLOBAL'!H11</f>
        <v>11</v>
      </c>
      <c r="D21" s="56">
        <f>'VOLUMEN GLOBAL'!I11</f>
        <v>446503.38</v>
      </c>
      <c r="E21" s="6">
        <f t="shared" si="1"/>
        <v>3.3996858538928034</v>
      </c>
      <c r="G21" s="96" t="s">
        <v>8</v>
      </c>
      <c r="H21" s="97"/>
      <c r="I21" s="63">
        <f>'VOLUMEN GLOBAL'!H12</f>
        <v>1</v>
      </c>
      <c r="J21" s="56">
        <f>'VOLUMEN GLOBAL'!I12</f>
        <v>670378.88</v>
      </c>
      <c r="K21" s="6">
        <f t="shared" si="2"/>
        <v>100</v>
      </c>
    </row>
    <row r="22" spans="1:11" s="2" customFormat="1" ht="15" x14ac:dyDescent="0.25">
      <c r="A22" s="96" t="s">
        <v>6</v>
      </c>
      <c r="B22" s="97"/>
      <c r="C22" s="60">
        <f>'VOLUMEN GLOBAL'!K11</f>
        <v>0</v>
      </c>
      <c r="D22" s="56">
        <f>'VOLUMEN GLOBAL'!L11</f>
        <v>0</v>
      </c>
      <c r="E22" s="6">
        <f t="shared" si="1"/>
        <v>0</v>
      </c>
      <c r="G22" s="96" t="s">
        <v>6</v>
      </c>
      <c r="H22" s="97"/>
      <c r="I22" s="60">
        <f>'VOLUMEN GLOBAL'!N12</f>
        <v>0</v>
      </c>
      <c r="J22" s="56">
        <f>'VOLUMEN GLOBAL'!L12</f>
        <v>0</v>
      </c>
      <c r="K22" s="6">
        <f t="shared" si="2"/>
        <v>0</v>
      </c>
    </row>
    <row r="23" spans="1:11" ht="15" x14ac:dyDescent="0.25">
      <c r="A23" s="8"/>
      <c r="B23" s="12" t="s">
        <v>3</v>
      </c>
      <c r="C23" s="12">
        <f>SUM(C19:C21)</f>
        <v>206</v>
      </c>
      <c r="D23" s="57">
        <f>SUM(D19:D21)</f>
        <v>13133665.85</v>
      </c>
      <c r="E23" s="14">
        <f>SUM(E19:E21)</f>
        <v>100</v>
      </c>
      <c r="G23" s="8"/>
      <c r="H23" s="12" t="s">
        <v>3</v>
      </c>
      <c r="I23" s="12">
        <f>SUM(I19:I21)</f>
        <v>1</v>
      </c>
      <c r="J23" s="57">
        <f>SUM(J19:J21)</f>
        <v>670378.88</v>
      </c>
      <c r="K23" s="14">
        <f>SUM(K19:K21)</f>
        <v>100</v>
      </c>
    </row>
    <row r="25" spans="1:11" x14ac:dyDescent="0.2">
      <c r="J25" s="1"/>
    </row>
    <row r="26" spans="1:11" ht="15" x14ac:dyDescent="0.25">
      <c r="A26" s="100" t="s">
        <v>38</v>
      </c>
      <c r="B26" s="100"/>
      <c r="C26" s="100"/>
      <c r="D26" s="100"/>
      <c r="E26" s="100"/>
      <c r="G26" s="90" t="s">
        <v>39</v>
      </c>
      <c r="H26" s="91"/>
      <c r="I26" s="91"/>
      <c r="J26" s="91"/>
      <c r="K26" s="92"/>
    </row>
    <row r="27" spans="1:11" ht="15" x14ac:dyDescent="0.25">
      <c r="A27" s="94" t="s">
        <v>4</v>
      </c>
      <c r="B27" s="95"/>
      <c r="C27" s="18" t="s">
        <v>30</v>
      </c>
      <c r="D27" s="19" t="s">
        <v>40</v>
      </c>
      <c r="E27" s="21" t="s">
        <v>0</v>
      </c>
      <c r="G27" s="32" t="s">
        <v>4</v>
      </c>
      <c r="H27" s="33"/>
      <c r="I27" s="33" t="s">
        <v>2</v>
      </c>
      <c r="J27" s="19" t="s">
        <v>40</v>
      </c>
      <c r="K27" s="21" t="s">
        <v>0</v>
      </c>
    </row>
    <row r="28" spans="1:11" ht="15" x14ac:dyDescent="0.25">
      <c r="A28" s="93" t="s">
        <v>36</v>
      </c>
      <c r="B28" s="93"/>
      <c r="C28" s="60">
        <f>'VOLUMEN GLOBAL'!N13</f>
        <v>3</v>
      </c>
      <c r="D28" s="29">
        <f>'VOLUMEN GLOBAL'!O13</f>
        <v>0</v>
      </c>
      <c r="E28" s="65">
        <f>(C28*100)/$C$30</f>
        <v>75</v>
      </c>
      <c r="G28" s="88" t="s">
        <v>29</v>
      </c>
      <c r="H28" s="89"/>
      <c r="I28" s="10">
        <f>'VOLUMEN GLOBAL'!Q15</f>
        <v>1</v>
      </c>
      <c r="J28" s="58">
        <f>'VOLUMEN GLOBAL'!R15</f>
        <v>0</v>
      </c>
      <c r="K28" s="11">
        <f>(I28*100)/$I$29</f>
        <v>100</v>
      </c>
    </row>
    <row r="29" spans="1:11" ht="15" x14ac:dyDescent="0.25">
      <c r="A29" s="93" t="s">
        <v>37</v>
      </c>
      <c r="B29" s="93"/>
      <c r="C29" s="63">
        <f>'VOLUMEN GLOBAL'!N14</f>
        <v>1</v>
      </c>
      <c r="D29" s="29">
        <f>'VOLUMEN GLOBAL'!O14</f>
        <v>0</v>
      </c>
      <c r="E29" s="65">
        <f>(C29*100)/$C$30</f>
        <v>25</v>
      </c>
      <c r="H29" s="64" t="s">
        <v>3</v>
      </c>
      <c r="I29" s="16">
        <f>SUM(I28:I28)</f>
        <v>1</v>
      </c>
      <c r="J29" s="59">
        <f>SUM(J28:J28)</f>
        <v>0</v>
      </c>
      <c r="K29" s="17">
        <f>SUM(K28)</f>
        <v>100</v>
      </c>
    </row>
    <row r="30" spans="1:11" ht="15" x14ac:dyDescent="0.25">
      <c r="B30" s="15" t="s">
        <v>3</v>
      </c>
      <c r="C30" s="16">
        <f>SUM(C28:C29)</f>
        <v>4</v>
      </c>
      <c r="D30" s="59">
        <f>SUM(D28:D29)</f>
        <v>0</v>
      </c>
      <c r="E30" s="17">
        <f>SUM(E28:E29)</f>
        <v>100</v>
      </c>
      <c r="J30" s="1"/>
    </row>
    <row r="31" spans="1:11" x14ac:dyDescent="0.2">
      <c r="E31" s="1"/>
    </row>
    <row r="32" spans="1:11" x14ac:dyDescent="0.2">
      <c r="E32" s="1"/>
    </row>
    <row r="33" spans="5:5" x14ac:dyDescent="0.2">
      <c r="E33" s="1"/>
    </row>
    <row r="34" spans="5:5" ht="31.5" customHeight="1" x14ac:dyDescent="0.2">
      <c r="E34" s="1"/>
    </row>
    <row r="35" spans="5:5" ht="34.5" customHeight="1" x14ac:dyDescent="0.2">
      <c r="E35" s="1"/>
    </row>
    <row r="36" spans="5:5" x14ac:dyDescent="0.2">
      <c r="E36" s="1"/>
    </row>
  </sheetData>
  <mergeCells count="31">
    <mergeCell ref="A5:K5"/>
    <mergeCell ref="A7:E7"/>
    <mergeCell ref="A8:B8"/>
    <mergeCell ref="A12:B12"/>
    <mergeCell ref="G7:K7"/>
    <mergeCell ref="G8:H8"/>
    <mergeCell ref="G9:H9"/>
    <mergeCell ref="G12:H12"/>
    <mergeCell ref="A9:B9"/>
    <mergeCell ref="A20:B20"/>
    <mergeCell ref="A21:B21"/>
    <mergeCell ref="A26:E26"/>
    <mergeCell ref="A10:B10"/>
    <mergeCell ref="A11:B11"/>
    <mergeCell ref="A17:E17"/>
    <mergeCell ref="A18:B18"/>
    <mergeCell ref="A22:B22"/>
    <mergeCell ref="A19:B19"/>
    <mergeCell ref="G22:H22"/>
    <mergeCell ref="G20:H20"/>
    <mergeCell ref="G21:H21"/>
    <mergeCell ref="G10:H10"/>
    <mergeCell ref="G11:H11"/>
    <mergeCell ref="G17:K17"/>
    <mergeCell ref="G18:H18"/>
    <mergeCell ref="G19:H19"/>
    <mergeCell ref="G28:H28"/>
    <mergeCell ref="G26:K26"/>
    <mergeCell ref="A29:B29"/>
    <mergeCell ref="A28:B28"/>
    <mergeCell ref="A27:B27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70" zoomScaleNormal="70" workbookViewId="0">
      <selection activeCell="B9" sqref="B9"/>
    </sheetView>
  </sheetViews>
  <sheetFormatPr baseColWidth="10" defaultColWidth="31.7109375" defaultRowHeight="12" x14ac:dyDescent="0.2"/>
  <cols>
    <col min="1" max="1" width="65.28515625" style="1" customWidth="1"/>
    <col min="2" max="2" width="26.42578125" style="1" customWidth="1"/>
    <col min="3" max="3" width="22.85546875" style="1" customWidth="1"/>
    <col min="4" max="4" width="27.7109375" style="1" customWidth="1"/>
    <col min="5" max="5" width="32.42578125" style="1" bestFit="1" customWidth="1"/>
    <col min="6" max="7" width="32.42578125" style="1" customWidth="1"/>
    <col min="8" max="8" width="25.140625" style="1" customWidth="1"/>
    <col min="9" max="9" width="7.5703125" style="1" customWidth="1"/>
    <col min="10" max="10" width="8.42578125" style="1" bestFit="1" customWidth="1"/>
    <col min="11" max="11" width="17.7109375" style="1" customWidth="1"/>
    <col min="12" max="12" width="7.7109375" style="1" customWidth="1"/>
    <col min="13" max="13" width="8.42578125" style="1" bestFit="1" customWidth="1"/>
    <col min="14" max="14" width="17" style="4" customWidth="1"/>
    <col min="15" max="15" width="7.5703125" style="1" customWidth="1"/>
    <col min="16" max="16" width="20" style="1" customWidth="1"/>
    <col min="17" max="17" width="10.85546875" style="1" customWidth="1"/>
    <col min="18" max="18" width="14.85546875" style="1" customWidth="1"/>
    <col min="19" max="19" width="14.85546875" style="3" customWidth="1"/>
    <col min="20" max="20" width="10.42578125" style="1" customWidth="1"/>
    <col min="21" max="16384" width="31.7109375" style="1"/>
  </cols>
  <sheetData>
    <row r="1" spans="1:20" ht="15" x14ac:dyDescent="0.25">
      <c r="F1" s="66" t="s">
        <v>1</v>
      </c>
    </row>
    <row r="2" spans="1:20" ht="15" x14ac:dyDescent="0.25">
      <c r="A2" s="66" t="s">
        <v>45</v>
      </c>
      <c r="F2" s="66"/>
    </row>
    <row r="3" spans="1:20" ht="15" x14ac:dyDescent="0.25">
      <c r="F3" s="66" t="s">
        <v>46</v>
      </c>
    </row>
    <row r="4" spans="1:20" ht="16.5" customHeight="1" x14ac:dyDescent="0.2"/>
    <row r="5" spans="1:20" ht="64.5" customHeight="1" x14ac:dyDescent="0.35">
      <c r="A5" s="106" t="s">
        <v>19</v>
      </c>
      <c r="B5" s="106"/>
      <c r="C5" s="106"/>
      <c r="D5" s="106"/>
      <c r="E5" s="106"/>
      <c r="F5" s="106"/>
      <c r="G5" s="106"/>
      <c r="H5" s="10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s="4" customFormat="1" ht="15" customHeight="1" x14ac:dyDescent="0.3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8" spans="1:20" ht="27.75" customHeight="1" thickBot="1" x14ac:dyDescent="0.4">
      <c r="A8" s="26"/>
      <c r="B8" s="107" t="s">
        <v>32</v>
      </c>
      <c r="C8" s="108"/>
      <c r="D8" s="108"/>
      <c r="E8" s="108"/>
      <c r="F8" s="108"/>
      <c r="G8" s="108"/>
      <c r="I8" s="26"/>
      <c r="N8" s="1"/>
      <c r="S8" s="1"/>
    </row>
    <row r="9" spans="1:20" ht="39" thickTop="1" thickBot="1" x14ac:dyDescent="0.25">
      <c r="A9" s="31"/>
      <c r="B9" s="76" t="s">
        <v>5</v>
      </c>
      <c r="C9" s="76" t="s">
        <v>7</v>
      </c>
      <c r="D9" s="76" t="s">
        <v>8</v>
      </c>
      <c r="E9" s="76" t="s">
        <v>6</v>
      </c>
      <c r="F9" s="77" t="s">
        <v>21</v>
      </c>
      <c r="G9" s="77" t="s">
        <v>24</v>
      </c>
      <c r="H9" s="76" t="s">
        <v>3</v>
      </c>
      <c r="N9" s="1"/>
      <c r="S9" s="1"/>
    </row>
    <row r="10" spans="1:20" ht="39.950000000000003" customHeight="1" thickTop="1" x14ac:dyDescent="0.2">
      <c r="A10" s="75" t="s">
        <v>12</v>
      </c>
      <c r="B10" s="67">
        <f>'CUADRO INDIVIDUAL'!C9</f>
        <v>4</v>
      </c>
      <c r="C10" s="67">
        <f>'CUADRO INDIVIDUAL'!C10</f>
        <v>1</v>
      </c>
      <c r="D10" s="67">
        <f>'CUADRO INDIVIDUAL'!C11</f>
        <v>1</v>
      </c>
      <c r="E10" s="67">
        <v>1</v>
      </c>
      <c r="F10" s="68" t="s">
        <v>27</v>
      </c>
      <c r="G10" s="68" t="s">
        <v>27</v>
      </c>
      <c r="H10" s="69">
        <f>SUM(B10:G10)</f>
        <v>7</v>
      </c>
      <c r="N10" s="1"/>
      <c r="S10" s="1"/>
    </row>
    <row r="11" spans="1:20" ht="39.950000000000003" customHeight="1" x14ac:dyDescent="0.2">
      <c r="A11" s="75" t="s">
        <v>13</v>
      </c>
      <c r="B11" s="67">
        <f>'CUADRO INDIVIDUAL'!I9</f>
        <v>23</v>
      </c>
      <c r="C11" s="67">
        <f>'CUADRO INDIVIDUAL'!I10</f>
        <v>16</v>
      </c>
      <c r="D11" s="67">
        <f>'CUADRO INDIVIDUAL'!I11</f>
        <v>13</v>
      </c>
      <c r="E11" s="67">
        <f>'CUADRO INDIVIDUAL'!I12</f>
        <v>0</v>
      </c>
      <c r="F11" s="68" t="s">
        <v>27</v>
      </c>
      <c r="G11" s="68" t="s">
        <v>27</v>
      </c>
      <c r="H11" s="69">
        <f t="shared" ref="H11:H16" si="0">SUM(B11:G11)</f>
        <v>52</v>
      </c>
      <c r="N11" s="1"/>
      <c r="S11" s="1"/>
    </row>
    <row r="12" spans="1:20" ht="39.950000000000003" customHeight="1" x14ac:dyDescent="0.2">
      <c r="A12" s="75" t="s">
        <v>14</v>
      </c>
      <c r="B12" s="67">
        <f>'CUADRO INDIVIDUAL'!C19</f>
        <v>114</v>
      </c>
      <c r="C12" s="67">
        <f>'CUADRO INDIVIDUAL'!C20</f>
        <v>81</v>
      </c>
      <c r="D12" s="67">
        <f>'CUADRO INDIVIDUAL'!C21</f>
        <v>11</v>
      </c>
      <c r="E12" s="67">
        <f>'CUADRO INDIVIDUAL'!C22</f>
        <v>0</v>
      </c>
      <c r="F12" s="68" t="s">
        <v>27</v>
      </c>
      <c r="G12" s="68" t="s">
        <v>27</v>
      </c>
      <c r="H12" s="69">
        <f t="shared" si="0"/>
        <v>206</v>
      </c>
      <c r="N12" s="1"/>
      <c r="S12" s="1"/>
    </row>
    <row r="13" spans="1:20" ht="39.950000000000003" customHeight="1" x14ac:dyDescent="0.2">
      <c r="A13" s="75" t="s">
        <v>26</v>
      </c>
      <c r="B13" s="70">
        <f>'CUADRO INDIVIDUAL'!I19</f>
        <v>0</v>
      </c>
      <c r="C13" s="71">
        <f>'CUADRO INDIVIDUAL'!I20</f>
        <v>0</v>
      </c>
      <c r="D13" s="71">
        <f>'CUADRO INDIVIDUAL'!I21</f>
        <v>1</v>
      </c>
      <c r="E13" s="70">
        <f>'CUADRO INDIVIDUAL'!I22</f>
        <v>0</v>
      </c>
      <c r="F13" s="68" t="s">
        <v>27</v>
      </c>
      <c r="G13" s="68" t="s">
        <v>27</v>
      </c>
      <c r="H13" s="69">
        <f t="shared" si="0"/>
        <v>1</v>
      </c>
      <c r="N13" s="1"/>
      <c r="S13" s="1"/>
    </row>
    <row r="14" spans="1:20" ht="39.950000000000003" customHeight="1" x14ac:dyDescent="0.2">
      <c r="A14" s="75" t="s">
        <v>34</v>
      </c>
      <c r="B14" s="68" t="s">
        <v>27</v>
      </c>
      <c r="C14" s="68" t="s">
        <v>27</v>
      </c>
      <c r="D14" s="68" t="s">
        <v>27</v>
      </c>
      <c r="E14" s="68" t="s">
        <v>27</v>
      </c>
      <c r="F14" s="72">
        <f>'CUADRO INDIVIDUAL'!C28</f>
        <v>3</v>
      </c>
      <c r="G14" s="68" t="s">
        <v>27</v>
      </c>
      <c r="H14" s="69">
        <f t="shared" si="0"/>
        <v>3</v>
      </c>
      <c r="N14" s="1"/>
      <c r="S14" s="1"/>
    </row>
    <row r="15" spans="1:20" ht="39.950000000000003" customHeight="1" x14ac:dyDescent="0.2">
      <c r="A15" s="75" t="s">
        <v>35</v>
      </c>
      <c r="B15" s="68" t="s">
        <v>27</v>
      </c>
      <c r="C15" s="68" t="s">
        <v>27</v>
      </c>
      <c r="D15" s="68" t="s">
        <v>27</v>
      </c>
      <c r="E15" s="68" t="s">
        <v>27</v>
      </c>
      <c r="F15" s="70">
        <f>'CUADRO INDIVIDUAL'!C29</f>
        <v>1</v>
      </c>
      <c r="G15" s="68" t="s">
        <v>27</v>
      </c>
      <c r="H15" s="69">
        <f t="shared" si="0"/>
        <v>1</v>
      </c>
      <c r="N15" s="1"/>
      <c r="S15" s="1"/>
    </row>
    <row r="16" spans="1:20" ht="39.950000000000003" customHeight="1" thickBot="1" x14ac:dyDescent="0.25">
      <c r="A16" s="75" t="s">
        <v>25</v>
      </c>
      <c r="B16" s="68" t="s">
        <v>27</v>
      </c>
      <c r="C16" s="68" t="s">
        <v>27</v>
      </c>
      <c r="D16" s="68" t="s">
        <v>27</v>
      </c>
      <c r="E16" s="68" t="s">
        <v>27</v>
      </c>
      <c r="F16" s="68" t="s">
        <v>27</v>
      </c>
      <c r="G16" s="70">
        <f>'CUADRO INDIVIDUAL'!I28</f>
        <v>1</v>
      </c>
      <c r="H16" s="69">
        <f t="shared" si="0"/>
        <v>1</v>
      </c>
      <c r="N16" s="1"/>
      <c r="S16" s="1"/>
    </row>
    <row r="17" spans="1:19" ht="34.5" customHeight="1" thickTop="1" thickBot="1" x14ac:dyDescent="0.4">
      <c r="A17" s="27" t="s">
        <v>11</v>
      </c>
      <c r="B17" s="73">
        <f>SUM(B10:B15)</f>
        <v>141</v>
      </c>
      <c r="C17" s="74">
        <f>SUM(C10:C15)</f>
        <v>98</v>
      </c>
      <c r="D17" s="74">
        <f>SUM(D10:D15)</f>
        <v>26</v>
      </c>
      <c r="E17" s="73">
        <f>SUM(E10:E15)</f>
        <v>1</v>
      </c>
      <c r="F17" s="73">
        <f>SUM(F10:F16)</f>
        <v>4</v>
      </c>
      <c r="G17" s="73">
        <f>SUM(G10:G16)</f>
        <v>1</v>
      </c>
      <c r="H17" s="74">
        <f>SUM(H10:H16)</f>
        <v>271</v>
      </c>
      <c r="J17" s="3"/>
      <c r="N17" s="1"/>
      <c r="S17" s="1"/>
    </row>
    <row r="18" spans="1:19" ht="12.75" thickTop="1" x14ac:dyDescent="0.2">
      <c r="N18" s="1"/>
    </row>
    <row r="19" spans="1:19" x14ac:dyDescent="0.2">
      <c r="N19" s="1"/>
    </row>
    <row r="20" spans="1:19" x14ac:dyDescent="0.2">
      <c r="N20" s="1"/>
    </row>
    <row r="21" spans="1:19" ht="27.75" customHeight="1" thickBot="1" x14ac:dyDescent="0.25">
      <c r="B21" s="107" t="s">
        <v>31</v>
      </c>
      <c r="C21" s="108"/>
      <c r="D21" s="108"/>
      <c r="E21" s="108"/>
      <c r="F21" s="108"/>
      <c r="G21" s="108"/>
      <c r="N21" s="1"/>
    </row>
    <row r="22" spans="1:19" ht="39" thickTop="1" thickBot="1" x14ac:dyDescent="0.4">
      <c r="A22" s="26"/>
      <c r="B22" s="76" t="s">
        <v>5</v>
      </c>
      <c r="C22" s="76" t="s">
        <v>7</v>
      </c>
      <c r="D22" s="76" t="s">
        <v>8</v>
      </c>
      <c r="E22" s="76" t="s">
        <v>6</v>
      </c>
      <c r="F22" s="77" t="s">
        <v>21</v>
      </c>
      <c r="G22" s="77" t="s">
        <v>24</v>
      </c>
      <c r="H22" s="76" t="s">
        <v>3</v>
      </c>
      <c r="K22" s="3"/>
      <c r="N22" s="1"/>
      <c r="S22" s="1"/>
    </row>
    <row r="23" spans="1:19" ht="31.5" customHeight="1" thickTop="1" x14ac:dyDescent="0.2">
      <c r="A23" s="75" t="s">
        <v>12</v>
      </c>
      <c r="B23" s="78">
        <f>'CUADRO INDIVIDUAL'!D9</f>
        <v>680551.06</v>
      </c>
      <c r="C23" s="78">
        <f>'CUADRO INDIVIDUAL'!D10</f>
        <v>66115.7</v>
      </c>
      <c r="D23" s="78">
        <f>'CUADRO INDIVIDUAL'!D11</f>
        <v>526943.41</v>
      </c>
      <c r="E23" s="78">
        <v>35864.400000000001</v>
      </c>
      <c r="F23" s="78">
        <v>0</v>
      </c>
      <c r="G23" s="78">
        <v>0</v>
      </c>
      <c r="H23" s="79">
        <f>SUM(B23:G23)</f>
        <v>1309474.5699999998</v>
      </c>
      <c r="I23" s="3"/>
      <c r="N23" s="1"/>
      <c r="S23" s="1"/>
    </row>
    <row r="24" spans="1:19" ht="47.25" customHeight="1" x14ac:dyDescent="0.2">
      <c r="A24" s="75" t="s">
        <v>13</v>
      </c>
      <c r="B24" s="78">
        <f>'CUADRO INDIVIDUAL'!J9</f>
        <v>6383542.0199999996</v>
      </c>
      <c r="C24" s="78">
        <f>'CUADRO INDIVIDUAL'!J10</f>
        <v>2736473.61</v>
      </c>
      <c r="D24" s="78">
        <f>'CUADRO INDIVIDUAL'!J11</f>
        <v>1264367.3899999999</v>
      </c>
      <c r="E24" s="78">
        <f>'CUADRO INDIVIDUAL'!J12</f>
        <v>0</v>
      </c>
      <c r="F24" s="78">
        <v>0</v>
      </c>
      <c r="G24" s="78">
        <v>0</v>
      </c>
      <c r="H24" s="79">
        <f t="shared" ref="H24:H29" si="1">SUM(B24:G24)</f>
        <v>10384383.02</v>
      </c>
      <c r="I24" s="3"/>
      <c r="N24" s="1"/>
      <c r="S24" s="1"/>
    </row>
    <row r="25" spans="1:19" ht="39" customHeight="1" x14ac:dyDescent="0.2">
      <c r="A25" s="75" t="s">
        <v>14</v>
      </c>
      <c r="B25" s="78">
        <f>'CUADRO INDIVIDUAL'!D19</f>
        <v>11285335.199999999</v>
      </c>
      <c r="C25" s="78">
        <f>'CUADRO INDIVIDUAL'!D20</f>
        <v>1401827.27</v>
      </c>
      <c r="D25" s="78">
        <f>'CUADRO INDIVIDUAL'!D21</f>
        <v>446503.38</v>
      </c>
      <c r="E25" s="78">
        <f>'CUADRO INDIVIDUAL'!D22</f>
        <v>0</v>
      </c>
      <c r="F25" s="78">
        <v>0</v>
      </c>
      <c r="G25" s="78">
        <v>0</v>
      </c>
      <c r="H25" s="79">
        <f t="shared" si="1"/>
        <v>13133665.85</v>
      </c>
      <c r="I25" s="3"/>
      <c r="N25" s="1"/>
      <c r="S25" s="1"/>
    </row>
    <row r="26" spans="1:19" ht="45" customHeight="1" x14ac:dyDescent="0.2">
      <c r="A26" s="75" t="s">
        <v>26</v>
      </c>
      <c r="B26" s="78">
        <f>'CUADRO INDIVIDUAL'!J19</f>
        <v>0</v>
      </c>
      <c r="C26" s="78">
        <f>'CUADRO INDIVIDUAL'!J20</f>
        <v>0</v>
      </c>
      <c r="D26" s="78">
        <f>'CUADRO INDIVIDUAL'!J21</f>
        <v>670378.88</v>
      </c>
      <c r="E26" s="78">
        <f>'CUADRO INDIVIDUAL'!J22</f>
        <v>0</v>
      </c>
      <c r="F26" s="78">
        <v>0</v>
      </c>
      <c r="G26" s="78">
        <v>0</v>
      </c>
      <c r="H26" s="79">
        <f t="shared" si="1"/>
        <v>670378.88</v>
      </c>
      <c r="I26" s="3"/>
      <c r="N26" s="1"/>
      <c r="S26" s="1"/>
    </row>
    <row r="27" spans="1:19" ht="49.5" customHeight="1" x14ac:dyDescent="0.2">
      <c r="A27" s="75" t="s">
        <v>34</v>
      </c>
      <c r="B27" s="78">
        <v>0</v>
      </c>
      <c r="C27" s="78">
        <v>0</v>
      </c>
      <c r="D27" s="78">
        <v>0</v>
      </c>
      <c r="E27" s="78">
        <v>0</v>
      </c>
      <c r="F27" s="78">
        <f>'CUADRO INDIVIDUAL'!D28</f>
        <v>0</v>
      </c>
      <c r="G27" s="78">
        <v>0</v>
      </c>
      <c r="H27" s="79">
        <f t="shared" si="1"/>
        <v>0</v>
      </c>
      <c r="I27" s="3"/>
      <c r="N27" s="1"/>
      <c r="S27" s="1"/>
    </row>
    <row r="28" spans="1:19" ht="43.5" customHeight="1" x14ac:dyDescent="0.2">
      <c r="A28" s="75" t="s">
        <v>35</v>
      </c>
      <c r="B28" s="78">
        <v>0</v>
      </c>
      <c r="C28" s="78">
        <v>0</v>
      </c>
      <c r="D28" s="78">
        <v>0</v>
      </c>
      <c r="E28" s="78">
        <v>0</v>
      </c>
      <c r="F28" s="78">
        <f>'CUADRO INDIVIDUAL'!D29</f>
        <v>0</v>
      </c>
      <c r="G28" s="78">
        <v>0</v>
      </c>
      <c r="H28" s="79">
        <f t="shared" si="1"/>
        <v>0</v>
      </c>
      <c r="I28" s="3"/>
      <c r="N28" s="1"/>
      <c r="S28" s="1"/>
    </row>
    <row r="29" spans="1:19" ht="40.5" customHeight="1" thickBot="1" x14ac:dyDescent="0.25">
      <c r="A29" s="75" t="s">
        <v>25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f>'CUADRO INDIVIDUAL'!J28</f>
        <v>0</v>
      </c>
      <c r="H29" s="79">
        <f t="shared" si="1"/>
        <v>0</v>
      </c>
      <c r="I29" s="3"/>
      <c r="N29" s="1"/>
      <c r="S29" s="1"/>
    </row>
    <row r="30" spans="1:19" ht="22.5" thickTop="1" thickBot="1" x14ac:dyDescent="0.4">
      <c r="A30" s="27" t="s">
        <v>11</v>
      </c>
      <c r="B30" s="80">
        <f>SUM(B23:B29)</f>
        <v>18349428.280000001</v>
      </c>
      <c r="C30" s="80">
        <f t="shared" ref="C30:G30" si="2">SUM(C23:C29)</f>
        <v>4204416.58</v>
      </c>
      <c r="D30" s="80">
        <f t="shared" si="2"/>
        <v>2908193.0599999996</v>
      </c>
      <c r="E30" s="80">
        <f t="shared" si="2"/>
        <v>35864.400000000001</v>
      </c>
      <c r="F30" s="80">
        <f t="shared" si="2"/>
        <v>0</v>
      </c>
      <c r="G30" s="80">
        <f t="shared" si="2"/>
        <v>0</v>
      </c>
      <c r="H30" s="80">
        <f>SUM(H23:H29)</f>
        <v>25497902.319999997</v>
      </c>
      <c r="J30" s="3"/>
      <c r="N30" s="1"/>
      <c r="S30" s="1"/>
    </row>
    <row r="31" spans="1:19" ht="12.75" thickTop="1" x14ac:dyDescent="0.2">
      <c r="K31" s="4"/>
      <c r="N31" s="1"/>
      <c r="P31" s="3"/>
      <c r="S31" s="1"/>
    </row>
  </sheetData>
  <mergeCells count="3">
    <mergeCell ref="A5:H5"/>
    <mergeCell ref="B8:G8"/>
    <mergeCell ref="B21:G21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  <oddFooter>&amp;CPágina &amp;P de 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  <vt:lpstr>TOTALES!Títulos_a_imprimir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2020-12-14T11:58:19Z</cp:lastPrinted>
  <dcterms:created xsi:type="dcterms:W3CDTF">2018-03-22T08:57:49Z</dcterms:created>
  <dcterms:modified xsi:type="dcterms:W3CDTF">2020-12-14T11:58:45Z</dcterms:modified>
</cp:coreProperties>
</file>