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jtorregt\Documents\001\PARA PUBLICAR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9" r:id="rId5"/>
    <sheet name="Gráfico TOTALES - Porcentajes" sheetId="13" r:id="rId6"/>
  </sheets>
  <definedNames>
    <definedName name="_xlnm.Print_Titles" localSheetId="1">'CUADRO INDIVIDUAL'!$1:$5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7" l="1"/>
  <c r="F25" i="7"/>
  <c r="F26" i="7"/>
  <c r="F27" i="7"/>
  <c r="F28" i="7"/>
  <c r="F30" i="7" s="1"/>
  <c r="F29" i="7"/>
  <c r="E30" i="7"/>
  <c r="D29" i="7"/>
  <c r="C29" i="7"/>
  <c r="B29" i="7"/>
  <c r="F11" i="7"/>
  <c r="F12" i="7"/>
  <c r="F13" i="7"/>
  <c r="F14" i="7"/>
  <c r="F15" i="7"/>
  <c r="E17" i="7"/>
  <c r="D16" i="7"/>
  <c r="C16" i="7"/>
  <c r="B16" i="7"/>
  <c r="F16" i="7" s="1"/>
  <c r="K32" i="1"/>
  <c r="K33" i="1"/>
  <c r="K34" i="1"/>
  <c r="K31" i="1"/>
  <c r="E41" i="1"/>
  <c r="E42" i="1"/>
  <c r="E40" i="1"/>
  <c r="E43" i="1" s="1"/>
  <c r="D42" i="1"/>
  <c r="D41" i="1"/>
  <c r="D40" i="1"/>
  <c r="C42" i="1"/>
  <c r="C41" i="1"/>
  <c r="C40" i="1"/>
  <c r="L16" i="5"/>
  <c r="O15" i="5"/>
  <c r="O16" i="5" s="1"/>
  <c r="K16" i="5"/>
  <c r="N15" i="5"/>
  <c r="N16" i="5" s="1"/>
  <c r="I16" i="5"/>
  <c r="J15" i="5" s="1"/>
  <c r="H16" i="5"/>
  <c r="F16" i="5"/>
  <c r="G15" i="5" s="1"/>
  <c r="E16" i="5"/>
  <c r="C16" i="5"/>
  <c r="D15" i="5"/>
  <c r="B16" i="5"/>
  <c r="F17" i="7" l="1"/>
  <c r="D43" i="1"/>
  <c r="C43" i="1"/>
  <c r="O10" i="5" l="1"/>
  <c r="O11" i="5"/>
  <c r="O12" i="5"/>
  <c r="O13" i="5"/>
  <c r="O14" i="5"/>
  <c r="O9" i="5"/>
  <c r="N10" i="5"/>
  <c r="N11" i="5"/>
  <c r="N12" i="5"/>
  <c r="N13" i="5"/>
  <c r="N14" i="5"/>
  <c r="N9" i="5"/>
  <c r="F23" i="7" l="1"/>
  <c r="F10" i="7"/>
  <c r="J35" i="1"/>
  <c r="I35" i="1"/>
  <c r="D35" i="1"/>
  <c r="C35" i="1"/>
  <c r="J23" i="1"/>
  <c r="I23" i="1"/>
  <c r="D23" i="1"/>
  <c r="C23" i="1"/>
  <c r="J13" i="1"/>
  <c r="I13" i="1"/>
  <c r="D13" i="1"/>
  <c r="C13" i="1"/>
  <c r="D17" i="7" l="1"/>
  <c r="C17" i="7"/>
  <c r="B17" i="7"/>
  <c r="J14" i="5" l="1"/>
  <c r="G14" i="5"/>
  <c r="D14" i="5"/>
  <c r="C30" i="7" l="1"/>
  <c r="D30" i="7"/>
  <c r="B30" i="7"/>
  <c r="D13" i="5" l="1"/>
  <c r="G13" i="5"/>
  <c r="J11" i="5"/>
  <c r="K22" i="1"/>
  <c r="J13" i="5" l="1"/>
  <c r="J10" i="5"/>
  <c r="J9" i="5"/>
  <c r="J16" i="5" s="1"/>
  <c r="J12" i="5"/>
  <c r="G12" i="5"/>
  <c r="G11" i="5"/>
  <c r="G9" i="5"/>
  <c r="G16" i="5" s="1"/>
  <c r="G10" i="5"/>
  <c r="D12" i="5"/>
  <c r="D9" i="5"/>
  <c r="D10" i="5"/>
  <c r="D11" i="5"/>
  <c r="K21" i="1"/>
  <c r="K20" i="1"/>
  <c r="K19" i="1"/>
  <c r="K9" i="1"/>
  <c r="D16" i="5" l="1"/>
  <c r="K23" i="1"/>
  <c r="K12" i="1"/>
  <c r="K11" i="1"/>
  <c r="K10" i="1"/>
  <c r="K13" i="1" l="1"/>
  <c r="E9" i="1" l="1"/>
  <c r="E33" i="1" l="1"/>
  <c r="K35" i="1"/>
  <c r="E11" i="1"/>
  <c r="E22" i="1"/>
  <c r="E20" i="1"/>
  <c r="E21" i="1"/>
  <c r="E19" i="1"/>
  <c r="E32" i="1"/>
  <c r="E31" i="1"/>
  <c r="E35" i="1" s="1"/>
  <c r="E13" i="1"/>
  <c r="E10" i="1"/>
  <c r="E12" i="1"/>
  <c r="E23" i="1" l="1"/>
</calcChain>
</file>

<file path=xl/sharedStrings.xml><?xml version="1.0" encoding="utf-8"?>
<sst xmlns="http://schemas.openxmlformats.org/spreadsheetml/2006/main" count="135" uniqueCount="42">
  <si>
    <t>%</t>
  </si>
  <si>
    <t>Documento reelaborado por la Unidad de Transparencia</t>
  </si>
  <si>
    <t>Precio con IVA</t>
  </si>
  <si>
    <t>TOTALES</t>
  </si>
  <si>
    <t>Tipo de Contratos</t>
  </si>
  <si>
    <t>OBRAS</t>
  </si>
  <si>
    <t>ARRENDAMIENTOS</t>
  </si>
  <si>
    <t>SERVICIOS</t>
  </si>
  <si>
    <t>SUMINISTROS</t>
  </si>
  <si>
    <t>Número 
Contratos</t>
  </si>
  <si>
    <t>% sobre total</t>
  </si>
  <si>
    <t>PROCEDIMIENTO ABIERTO SIMPLIFICADO</t>
  </si>
  <si>
    <t>Sumas totales</t>
  </si>
  <si>
    <t>DATOS ESTADÍSTICOS SOBRE EL PORCENTAJE EN VOLUMEN PRESUPUESTARIO DE CONTRATOS ADJUDICADOS A TRAVÉS DE CADA UNO DE LOS PROCEDIMIENTOS PREVISTOS EN LA LEGISLACIÓN DE CONTRATOS DEL SECTOR PÚBLICO 
AÑO 2018</t>
  </si>
  <si>
    <t>DATOS ESTADÍSTICOS SOBRE EL PORCENTAJE EN VOLUMEN PRESUPUESTARIO DE CONTRATOS ADJUDICADOS A TRAVÉS DE CADA UNO DE LOS PROCEDIMIENTOS PREVISTOS EN LA LEGISLACIÓN DE CONTRATOS DEL SECTOR PÚBLICO - AÑO 2018</t>
  </si>
  <si>
    <t>DATOS ESTADÍSTICOS SOBRE EL PORCENTAJE EN VOLUMEN PRESUPUESTARIO DE CONTRATOS ADJUDICADOS
 A TRAVÉS DE CADA UNO DE LOS PROCEDIMIENTOS PREVISTOS EN LA LEGISLACIÓN DE CONTRATOS DEL SECTOR PÚBLICO AÑO 2018</t>
  </si>
  <si>
    <t>PROCEDIMIENTO ABIERTO CRITERIO PRECIO</t>
  </si>
  <si>
    <t>PROCEDIMIENTO ABIERTO CRITERIOS MÚLTIPLES</t>
  </si>
  <si>
    <t>PROCEDIMIENTO NEGOCIADO CON PUBLICIDAD</t>
  </si>
  <si>
    <t>PROCEDIMIENTO NEGOCIADO SIN PUBLICIDAD</t>
  </si>
  <si>
    <t>Procedimiento Negociado sin publicidad</t>
  </si>
  <si>
    <t xml:space="preserve"> Procedimiento Negociado con publicidad</t>
  </si>
  <si>
    <t xml:space="preserve"> Procedimiento Abierto criterios múltiples</t>
  </si>
  <si>
    <t>Procedimiento Abierto simplificado</t>
  </si>
  <si>
    <t>Procedimiento Abierto criterio precio</t>
  </si>
  <si>
    <t>Otros Procedimientos  (Acuerdo Marco)</t>
  </si>
  <si>
    <t>OTROS PROCEDIMIENTOS (Acuerdo Marco)</t>
  </si>
  <si>
    <t>OTROS PROCEDIMIENTOS - Acuerdo Marco</t>
  </si>
  <si>
    <t>OTROS PROCEDIMIENTOS</t>
  </si>
  <si>
    <t>IMPORTE SIN IVA Y OTROS IMPUESTOS INDIRECTOS</t>
  </si>
  <si>
    <t>Precio sin IVA y otros impuestos indirectos</t>
  </si>
  <si>
    <t>Número de Contratos adjudicados año 2018</t>
  </si>
  <si>
    <t>Nº Contratos</t>
  </si>
  <si>
    <t>Importes Totales contratos adjudicados año 2018</t>
  </si>
  <si>
    <t>Nª Total Contratos</t>
  </si>
  <si>
    <t>Totales en euros (€)</t>
  </si>
  <si>
    <t>CONTRATOS MENORES</t>
  </si>
  <si>
    <t>Contratos menores</t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</si>
  <si>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CONTRATACIÓN, REGISTRO DE CONTRATOS MENORES Y TRANSPARENCIA</t>
    </r>
  </si>
  <si>
    <r>
      <t xml:space="preserve">Versión: </t>
    </r>
    <r>
      <rPr>
        <b/>
        <sz val="9"/>
        <color theme="1"/>
        <rFont val="Calibri"/>
        <family val="2"/>
        <scheme val="minor"/>
      </rPr>
      <t>14 de diciembre de 2020</t>
    </r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</si>
  <si>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CONTRATACIÓN, REGISTRO CONTRATOS MENORES Y TRANSPARENCIA</t>
    </r>
  </si>
  <si>
    <r>
      <t>Versión:</t>
    </r>
    <r>
      <rPr>
        <b/>
        <sz val="9"/>
        <color theme="1"/>
        <rFont val="Calibri"/>
        <family val="2"/>
        <scheme val="minor"/>
      </rPr>
      <t xml:space="preserve"> 14 de diciembre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</si>
</sst>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" fontId="0" fillId="4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0" fillId="4" borderId="6" xfId="0" applyNumberFormat="1" applyFont="1" applyFill="1" applyBorder="1" applyAlignment="1">
      <alignment horizontal="center" vertical="center"/>
    </xf>
    <xf numFmtId="166" fontId="0" fillId="0" borderId="6" xfId="0" applyNumberFormat="1" applyFont="1" applyBorder="1" applyAlignment="1">
      <alignment horizontal="center" vertical="center"/>
    </xf>
    <xf numFmtId="3" fontId="0" fillId="4" borderId="6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2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166" fontId="0" fillId="0" borderId="1" xfId="0" applyNumberFormat="1" applyBorder="1"/>
    <xf numFmtId="166" fontId="1" fillId="3" borderId="1" xfId="0" applyNumberFormat="1" applyFont="1" applyFill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6" fillId="0" borderId="9" xfId="0" applyFont="1" applyFill="1" applyBorder="1" applyAlignment="1">
      <alignment horizontal="center"/>
    </xf>
    <xf numFmtId="1" fontId="16" fillId="4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1" fontId="16" fillId="4" borderId="6" xfId="0" applyNumberFormat="1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1" fontId="18" fillId="0" borderId="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wrapText="1"/>
    </xf>
    <xf numFmtId="166" fontId="16" fillId="4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6" fillId="4" borderId="6" xfId="0" applyNumberFormat="1" applyFont="1" applyFill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6" borderId="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>
                <a:solidFill>
                  <a:srgbClr val="0070C0"/>
                </a:solidFill>
              </a:rPr>
              <a:t>IMPORTES TOTALES (€) - AÑO</a:t>
            </a:r>
            <a:r>
              <a:rPr lang="en-US" sz="1400" baseline="0">
                <a:solidFill>
                  <a:srgbClr val="0070C0"/>
                </a:solidFill>
              </a:rPr>
              <a:t> 2018</a:t>
            </a:r>
            <a:r>
              <a:rPr lang="en-US" sz="1400">
                <a:solidFill>
                  <a:srgbClr val="0070C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642963490872449"/>
          <c:y val="3.3593539988711778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0"/>
      <c:rotY val="0"/>
      <c:depthPercent val="100"/>
      <c:rAngAx val="0"/>
      <c:perspective val="6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TOTALES!$A$23</c:f>
              <c:strCache>
                <c:ptCount val="1"/>
                <c:pt idx="0">
                  <c:v>PROCEDIMIENTO ABIERTO CRITERIO PRECIO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0.23966845180415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F6D-42C8-B3FF-F28A044C9923}"/>
                </c:ext>
              </c:extLst>
            </c:dLbl>
            <c:dLbl>
              <c:idx val="2"/>
              <c:layout>
                <c:manualLayout>
                  <c:x val="-4.0930231358939466E-3"/>
                  <c:y val="-0.237584378310210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F6D-42C8-B3FF-F28A044C9923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TOTALES!$B$23:$E$23</c:f>
              <c:numCache>
                <c:formatCode>#,##0.00\ "€"</c:formatCode>
                <c:ptCount val="4"/>
                <c:pt idx="0">
                  <c:v>617034.32999999996</c:v>
                </c:pt>
                <c:pt idx="1">
                  <c:v>44662.99</c:v>
                </c:pt>
                <c:pt idx="2">
                  <c:v>23052.5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6D-42C8-B3FF-F28A044C9923}"/>
            </c:ext>
          </c:extLst>
        </c:ser>
        <c:ser>
          <c:idx val="1"/>
          <c:order val="1"/>
          <c:tx>
            <c:strRef>
              <c:f>TOTALES!$A$24</c:f>
              <c:strCache>
                <c:ptCount val="1"/>
                <c:pt idx="0">
                  <c:v>PROCEDIMIENTO ABIERTO CRITERIOS MÚLTIPLES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6.6690351806374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6D-42C8-B3FF-F28A044C9923}"/>
                </c:ext>
              </c:extLst>
            </c:dLbl>
            <c:dLbl>
              <c:idx val="2"/>
              <c:layout>
                <c:manualLayout>
                  <c:x val="0"/>
                  <c:y val="-4.7933690360831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6D-42C8-B3FF-F28A044C9923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TOTALES!$B$24:$E$24</c:f>
              <c:numCache>
                <c:formatCode>#,##0.00\ "€"</c:formatCode>
                <c:ptCount val="4"/>
                <c:pt idx="0">
                  <c:v>8250215.8300000001</c:v>
                </c:pt>
                <c:pt idx="1">
                  <c:v>469604.79</c:v>
                </c:pt>
                <c:pt idx="2">
                  <c:v>1175374.3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2C8-B3FF-F28A044C9923}"/>
            </c:ext>
          </c:extLst>
        </c:ser>
        <c:ser>
          <c:idx val="2"/>
          <c:order val="2"/>
          <c:tx>
            <c:strRef>
              <c:f>TOTALES!$A$25</c:f>
              <c:strCache>
                <c:ptCount val="1"/>
                <c:pt idx="0">
                  <c:v>PROCEDIMIENTO ABIERTO SIMPLIFICADO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64341045297949E-3"/>
                  <c:y val="-9.586738072166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F6D-42C8-B3FF-F28A044C9923}"/>
                </c:ext>
              </c:extLst>
            </c:dLbl>
            <c:dLbl>
              <c:idx val="1"/>
              <c:layout>
                <c:manualLayout>
                  <c:x val="-1.0005052086302828E-16"/>
                  <c:y val="-0.160473659034089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F6D-42C8-B3FF-F28A044C9923}"/>
                </c:ext>
              </c:extLst>
            </c:dLbl>
            <c:dLbl>
              <c:idx val="2"/>
              <c:layout>
                <c:manualLayout>
                  <c:x val="-5.4573641811916955E-3"/>
                  <c:y val="-0.17089402650383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F6D-42C8-B3FF-F28A044C9923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TOTALES!$B$25:$E$25</c:f>
              <c:numCache>
                <c:formatCode>#,##0.00\ "€"</c:formatCode>
                <c:ptCount val="4"/>
                <c:pt idx="0">
                  <c:v>1111266.96</c:v>
                </c:pt>
                <c:pt idx="1">
                  <c:v>199107.7</c:v>
                </c:pt>
                <c:pt idx="2">
                  <c:v>99095.81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D-42C8-B3FF-F28A044C9923}"/>
            </c:ext>
          </c:extLst>
        </c:ser>
        <c:ser>
          <c:idx val="3"/>
          <c:order val="3"/>
          <c:tx>
            <c:strRef>
              <c:f>TOTALES!$A$26</c:f>
              <c:strCache>
                <c:ptCount val="1"/>
                <c:pt idx="0">
                  <c:v>PROCEDIMIENTO NEGOCIADO CON PUBLICIDAD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64341045297949E-3"/>
                  <c:y val="-0.10420367469746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6D-42C8-B3FF-F28A044C9923}"/>
                </c:ext>
              </c:extLst>
            </c:dLbl>
            <c:dLbl>
              <c:idx val="1"/>
              <c:layout>
                <c:manualLayout>
                  <c:x val="-5.4573641811917961E-3"/>
                  <c:y val="-0.2959384361407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6D-42C8-B3FF-F28A044C9923}"/>
                </c:ext>
              </c:extLst>
            </c:dLbl>
            <c:dLbl>
              <c:idx val="2"/>
              <c:layout>
                <c:manualLayout>
                  <c:x val="-1.0005052086302828E-16"/>
                  <c:y val="-6.043813132452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F6D-42C8-B3FF-F28A044C9923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TOTALES!$B$26:$E$26</c:f>
              <c:numCache>
                <c:formatCode>#,##0.00\ "€"</c:formatCode>
                <c:ptCount val="4"/>
                <c:pt idx="0">
                  <c:v>0</c:v>
                </c:pt>
                <c:pt idx="1">
                  <c:v>11850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D-42C8-B3FF-F28A044C9923}"/>
            </c:ext>
          </c:extLst>
        </c:ser>
        <c:ser>
          <c:idx val="4"/>
          <c:order val="4"/>
          <c:tx>
            <c:strRef>
              <c:f>TOTALES!$A$27</c:f>
              <c:strCache>
                <c:ptCount val="1"/>
                <c:pt idx="0">
                  <c:v>PROCEDIMIENTO NEGOCIADO SIN PUBLICIDAD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364341045298049E-3"/>
                  <c:y val="-0.14171699758854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F6D-42C8-B3FF-F28A044C9923}"/>
                </c:ext>
              </c:extLst>
            </c:dLbl>
            <c:dLbl>
              <c:idx val="2"/>
              <c:layout>
                <c:manualLayout>
                  <c:x val="-5.4573641811917961E-3"/>
                  <c:y val="-0.208407349394921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F6D-42C8-B3FF-F28A044C9923}"/>
                </c:ext>
              </c:extLst>
            </c:dLbl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TOTALES!$B$27:$E$27</c:f>
              <c:numCache>
                <c:formatCode>#,##0.00\ "€"</c:formatCode>
                <c:ptCount val="4"/>
                <c:pt idx="0">
                  <c:v>6419840.5099999998</c:v>
                </c:pt>
                <c:pt idx="1">
                  <c:v>965180.13</c:v>
                </c:pt>
                <c:pt idx="2">
                  <c:v>160629.53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D-42C8-B3FF-F28A044C9923}"/>
            </c:ext>
          </c:extLst>
        </c:ser>
        <c:ser>
          <c:idx val="5"/>
          <c:order val="5"/>
          <c:tx>
            <c:strRef>
              <c:f>TOTALES!$A$28</c:f>
              <c:strCache>
                <c:ptCount val="1"/>
                <c:pt idx="0">
                  <c:v>OTROS PROCEDIMIENTOS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28682090595898E-3"/>
                  <c:y val="-5.8354057830577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F6D-42C8-B3FF-F28A044C9923}"/>
                </c:ext>
              </c:extLst>
            </c:dLbl>
            <c:dLbl>
              <c:idx val="1"/>
              <c:layout>
                <c:manualLayout>
                  <c:x val="-2.728682090595898E-3"/>
                  <c:y val="-4.1681469878984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6D-42C8-B3FF-F28A044C9923}"/>
                </c:ext>
              </c:extLst>
            </c:dLbl>
            <c:dLbl>
              <c:idx val="2"/>
              <c:layout>
                <c:manualLayout>
                  <c:x val="8.6124206177043372E-6"/>
                  <c:y val="-0.139632904607902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F6D-42C8-B3FF-F28A044C9923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TOTALES!$B$28:$E$28</c:f>
              <c:numCache>
                <c:formatCode>#,##0.00\ "€"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1900826.45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D-42C8-B3FF-F28A044C9923}"/>
            </c:ext>
          </c:extLst>
        </c:ser>
        <c:ser>
          <c:idx val="6"/>
          <c:order val="6"/>
          <c:tx>
            <c:strRef>
              <c:f>TOTALES!$A$29</c:f>
              <c:strCache>
                <c:ptCount val="1"/>
                <c:pt idx="0">
                  <c:v>CONTRATOS MENORES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2.7344435461210269E-3"/>
                  <c:y val="-6.2987887478834579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25-47A1-8FE9-9E838111DACA}"/>
                </c:ext>
              </c:extLst>
            </c:dLbl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TOTALES!$B$29:$E$29</c:f>
              <c:numCache>
                <c:formatCode>#,##0.00\ "€"</c:formatCode>
                <c:ptCount val="4"/>
                <c:pt idx="0">
                  <c:v>3666645.81</c:v>
                </c:pt>
                <c:pt idx="1">
                  <c:v>3318749.35</c:v>
                </c:pt>
                <c:pt idx="2">
                  <c:v>1157316.8999999999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5-47A1-8FE9-9E838111DA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</c:dLbls>
        <c:gapWidth val="267"/>
        <c:shape val="box"/>
        <c:axId val="510856600"/>
        <c:axId val="510858568"/>
        <c:axId val="0"/>
      </c:bar3DChart>
      <c:catAx>
        <c:axId val="510856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8568"/>
        <c:crosses val="autoZero"/>
        <c:auto val="1"/>
        <c:lblAlgn val="ctr"/>
        <c:lblOffset val="100"/>
        <c:noMultiLvlLbl val="0"/>
      </c:catAx>
      <c:valAx>
        <c:axId val="51085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6600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2018</a:t>
            </a:r>
          </a:p>
        </c:rich>
      </c:tx>
      <c:layout>
        <c:manualLayout>
          <c:xMode val="edge"/>
          <c:yMode val="edge"/>
          <c:x val="0.27094589139091663"/>
          <c:y val="3.5693136238006261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TOTALES!$B$9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TOTALES!$A$10:$A$16</c:f>
              <c:strCache>
                <c:ptCount val="7"/>
                <c:pt idx="0">
                  <c:v>PROCEDIMIENTO ABIERTO CRITERIO PRECIO</c:v>
                </c:pt>
                <c:pt idx="1">
                  <c:v>PROCEDIMIENTO ABIERTO CRITERIOS MÚLTIPLES</c:v>
                </c:pt>
                <c:pt idx="2">
                  <c:v>PROCEDIMIENTO ABIERTO SIMPLIFICADO</c:v>
                </c:pt>
                <c:pt idx="3">
                  <c:v>PROCEDIMIENTO NEGOCIADO CON PUBLICIDAD</c:v>
                </c:pt>
                <c:pt idx="4">
                  <c:v>PROCEDIMIENTO NEGOCIADO SIN PUBLICIDAD</c:v>
                </c:pt>
                <c:pt idx="5">
                  <c:v>OTROS PROCEDIMIENTOS - Acuerdo Marco</c:v>
                </c:pt>
                <c:pt idx="6">
                  <c:v>CONTRATOS MENORES</c:v>
                </c:pt>
              </c:strCache>
            </c:strRef>
          </c:cat>
          <c:val>
            <c:numRef>
              <c:f>TOTALES!$B$10:$B$16</c:f>
              <c:numCache>
                <c:formatCode>0</c:formatCode>
                <c:ptCount val="7"/>
                <c:pt idx="0">
                  <c:v>3</c:v>
                </c:pt>
                <c:pt idx="1">
                  <c:v>30</c:v>
                </c:pt>
                <c:pt idx="2">
                  <c:v>11</c:v>
                </c:pt>
                <c:pt idx="3">
                  <c:v>0</c:v>
                </c:pt>
                <c:pt idx="4">
                  <c:v>55</c:v>
                </c:pt>
                <c:pt idx="5">
                  <c:v>0</c:v>
                </c:pt>
                <c:pt idx="6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TOTALES!$C$9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TOTALES!$A$10:$A$16</c:f>
              <c:strCache>
                <c:ptCount val="7"/>
                <c:pt idx="0">
                  <c:v>PROCEDIMIENTO ABIERTO CRITERIO PRECIO</c:v>
                </c:pt>
                <c:pt idx="1">
                  <c:v>PROCEDIMIENTO ABIERTO CRITERIOS MÚLTIPLES</c:v>
                </c:pt>
                <c:pt idx="2">
                  <c:v>PROCEDIMIENTO ABIERTO SIMPLIFICADO</c:v>
                </c:pt>
                <c:pt idx="3">
                  <c:v>PROCEDIMIENTO NEGOCIADO CON PUBLICIDAD</c:v>
                </c:pt>
                <c:pt idx="4">
                  <c:v>PROCEDIMIENTO NEGOCIADO SIN PUBLICIDAD</c:v>
                </c:pt>
                <c:pt idx="5">
                  <c:v>OTROS PROCEDIMIENTOS - Acuerdo Marco</c:v>
                </c:pt>
                <c:pt idx="6">
                  <c:v>CONTRATOS MENORES</c:v>
                </c:pt>
              </c:strCache>
            </c:strRef>
          </c:cat>
          <c:val>
            <c:numRef>
              <c:f>TOTALES!$C$10:$C$16</c:f>
              <c:numCache>
                <c:formatCode>0</c:formatCode>
                <c:ptCount val="7"/>
                <c:pt idx="0">
                  <c:v>2</c:v>
                </c:pt>
                <c:pt idx="1">
                  <c:v>13</c:v>
                </c:pt>
                <c:pt idx="2">
                  <c:v>7</c:v>
                </c:pt>
                <c:pt idx="3" formatCode="#,##0">
                  <c:v>1</c:v>
                </c:pt>
                <c:pt idx="4" formatCode="#,##0">
                  <c:v>47</c:v>
                </c:pt>
                <c:pt idx="5">
                  <c:v>0</c:v>
                </c:pt>
                <c:pt idx="6">
                  <c:v>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TOTALES!$D$9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TOTALES!$A$10:$A$16</c:f>
              <c:strCache>
                <c:ptCount val="7"/>
                <c:pt idx="0">
                  <c:v>PROCEDIMIENTO ABIERTO CRITERIO PRECIO</c:v>
                </c:pt>
                <c:pt idx="1">
                  <c:v>PROCEDIMIENTO ABIERTO CRITERIOS MÚLTIPLES</c:v>
                </c:pt>
                <c:pt idx="2">
                  <c:v>PROCEDIMIENTO ABIERTO SIMPLIFICADO</c:v>
                </c:pt>
                <c:pt idx="3">
                  <c:v>PROCEDIMIENTO NEGOCIADO CON PUBLICIDAD</c:v>
                </c:pt>
                <c:pt idx="4">
                  <c:v>PROCEDIMIENTO NEGOCIADO SIN PUBLICIDAD</c:v>
                </c:pt>
                <c:pt idx="5">
                  <c:v>OTROS PROCEDIMIENTOS - Acuerdo Marco</c:v>
                </c:pt>
                <c:pt idx="6">
                  <c:v>CONTRATOS MENORES</c:v>
                </c:pt>
              </c:strCache>
            </c:strRef>
          </c:cat>
          <c:val>
            <c:numRef>
              <c:f>TOTALES!$D$10:$D$16</c:f>
              <c:numCache>
                <c:formatCode>0</c:formatCode>
                <c:ptCount val="7"/>
                <c:pt idx="0">
                  <c:v>1</c:v>
                </c:pt>
                <c:pt idx="1">
                  <c:v>18</c:v>
                </c:pt>
                <c:pt idx="2">
                  <c:v>3</c:v>
                </c:pt>
                <c:pt idx="3" formatCode="#,##0">
                  <c:v>0</c:v>
                </c:pt>
                <c:pt idx="4" formatCode="#,##0">
                  <c:v>5</c:v>
                </c:pt>
                <c:pt idx="5">
                  <c:v>1</c:v>
                </c:pt>
                <c:pt idx="6">
                  <c:v>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TOTALES!$E$9</c:f>
              <c:strCache>
                <c:ptCount val="1"/>
                <c:pt idx="0">
                  <c:v>ARRENDAMIENTOS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TOTALES!$A$10:$A$16</c:f>
              <c:strCache>
                <c:ptCount val="7"/>
                <c:pt idx="0">
                  <c:v>PROCEDIMIENTO ABIERTO CRITERIO PRECIO</c:v>
                </c:pt>
                <c:pt idx="1">
                  <c:v>PROCEDIMIENTO ABIERTO CRITERIOS MÚLTIPLES</c:v>
                </c:pt>
                <c:pt idx="2">
                  <c:v>PROCEDIMIENTO ABIERTO SIMPLIFICADO</c:v>
                </c:pt>
                <c:pt idx="3">
                  <c:v>PROCEDIMIENTO NEGOCIADO CON PUBLICIDAD</c:v>
                </c:pt>
                <c:pt idx="4">
                  <c:v>PROCEDIMIENTO NEGOCIADO SIN PUBLICIDAD</c:v>
                </c:pt>
                <c:pt idx="5">
                  <c:v>OTROS PROCEDIMIENTOS - Acuerdo Marco</c:v>
                </c:pt>
                <c:pt idx="6">
                  <c:v>CONTRATOS MENORES</c:v>
                </c:pt>
              </c:strCache>
            </c:strRef>
          </c:cat>
          <c:val>
            <c:numRef>
              <c:f>TOTALES!$E$10:$E$16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</a:t>
            </a:r>
            <a:r>
              <a:rPr lang="en-US" baseline="0"/>
              <a:t> PORCENTUAL (%) - AÑO 2018</a:t>
            </a:r>
            <a:endParaRPr lang="en-US"/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243-4502-B430-CA8FCBC0EC3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243-4502-B430-CA8FCBC0EC3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243-4502-B430-CA8FCBC0EC3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243-4502-B430-CA8FCBC0EC33}"/>
              </c:ext>
            </c:extLst>
          </c:dPt>
          <c:dLbls>
            <c:dLbl>
              <c:idx val="0"/>
              <c:layout>
                <c:manualLayout>
                  <c:x val="-0.35409827417856349"/>
                  <c:y val="-0.338461197642765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43-4502-B430-CA8FCBC0EC33}"/>
                </c:ext>
              </c:extLst>
            </c:dLbl>
            <c:dLbl>
              <c:idx val="3"/>
              <c:layout>
                <c:manualLayout>
                  <c:x val="-0.3841893182300184"/>
                  <c:y val="2.09951358802482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22729685183729"/>
                      <c:h val="0.122291066201426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243-4502-B430-CA8FCBC0EC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90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TOTALES!$B$22:$E$22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TOTALES!$B$30:$E$30</c:f>
              <c:numCache>
                <c:formatCode>#,##0.00\ "€"</c:formatCode>
                <c:ptCount val="4"/>
                <c:pt idx="0">
                  <c:v>16398357.630000001</c:v>
                </c:pt>
                <c:pt idx="1">
                  <c:v>1690405.6099999999</c:v>
                </c:pt>
                <c:pt idx="2">
                  <c:v>3358978.59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43-4502-B430-CA8FCBC0EC3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Normal="100" workbookViewId="0">
      <selection activeCell="B8" sqref="B8"/>
    </sheetView>
  </sheetViews>
  <sheetFormatPr baseColWidth="10" defaultColWidth="31.7109375" defaultRowHeight="12" x14ac:dyDescent="0.2"/>
  <cols>
    <col min="1" max="1" width="29" style="1" customWidth="1"/>
    <col min="2" max="2" width="10.7109375" style="1" customWidth="1"/>
    <col min="3" max="3" width="17.5703125" style="1" customWidth="1"/>
    <col min="4" max="4" width="7.7109375" style="1" customWidth="1"/>
    <col min="5" max="5" width="10.7109375" style="1" customWidth="1"/>
    <col min="6" max="6" width="17.7109375" style="1" customWidth="1"/>
    <col min="7" max="7" width="7.7109375" style="1" customWidth="1"/>
    <col min="8" max="8" width="10.42578125" style="1" customWidth="1"/>
    <col min="9" max="9" width="17" style="4" customWidth="1"/>
    <col min="10" max="10" width="7.5703125" style="1" customWidth="1"/>
    <col min="11" max="11" width="11.28515625" style="1" customWidth="1"/>
    <col min="12" max="12" width="14.85546875" style="1" customWidth="1"/>
    <col min="13" max="13" width="7.5703125" style="1" customWidth="1"/>
    <col min="14" max="14" width="10" style="1" customWidth="1"/>
    <col min="15" max="15" width="20" style="1" customWidth="1"/>
    <col min="16" max="16" width="10.85546875" style="1" customWidth="1"/>
    <col min="17" max="17" width="14.85546875" style="1" customWidth="1"/>
    <col min="18" max="18" width="14.85546875" style="3" customWidth="1"/>
    <col min="19" max="19" width="10.42578125" style="1" customWidth="1"/>
    <col min="20" max="16384" width="31.7109375" style="1"/>
  </cols>
  <sheetData>
    <row r="1" spans="1:19" x14ac:dyDescent="0.2">
      <c r="H1" s="1" t="s">
        <v>1</v>
      </c>
    </row>
    <row r="2" spans="1:19" x14ac:dyDescent="0.2">
      <c r="A2" s="1" t="s">
        <v>39</v>
      </c>
    </row>
    <row r="3" spans="1:19" x14ac:dyDescent="0.2">
      <c r="H3" s="1" t="s">
        <v>38</v>
      </c>
    </row>
    <row r="4" spans="1:19" ht="16.5" customHeight="1" x14ac:dyDescent="0.2"/>
    <row r="5" spans="1:19" ht="64.5" customHeight="1" x14ac:dyDescent="0.35">
      <c r="A5" s="78" t="s">
        <v>13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32"/>
      <c r="Q5" s="32"/>
      <c r="R5" s="32"/>
      <c r="S5" s="32"/>
    </row>
    <row r="6" spans="1:19" ht="21.75" thickBot="1" x14ac:dyDescent="0.4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2"/>
      <c r="Q6" s="32"/>
      <c r="R6" s="32"/>
      <c r="S6" s="32"/>
    </row>
    <row r="7" spans="1:19" s="4" customFormat="1" ht="24.75" customHeight="1" thickTop="1" thickBot="1" x14ac:dyDescent="0.45">
      <c r="A7" s="30"/>
      <c r="B7" s="79" t="s">
        <v>5</v>
      </c>
      <c r="C7" s="79"/>
      <c r="D7" s="79"/>
      <c r="E7" s="79" t="s">
        <v>7</v>
      </c>
      <c r="F7" s="79"/>
      <c r="G7" s="79"/>
      <c r="H7" s="79" t="s">
        <v>8</v>
      </c>
      <c r="I7" s="79"/>
      <c r="J7" s="79"/>
      <c r="K7" s="79" t="s">
        <v>6</v>
      </c>
      <c r="L7" s="79"/>
      <c r="M7" s="79"/>
      <c r="N7" s="75"/>
      <c r="O7" s="30"/>
      <c r="P7" s="30"/>
      <c r="Q7" s="30"/>
      <c r="R7" s="30"/>
      <c r="S7" s="30"/>
    </row>
    <row r="8" spans="1:19" s="38" customFormat="1" ht="57.75" customHeight="1" thickTop="1" x14ac:dyDescent="0.25">
      <c r="B8" s="44" t="s">
        <v>9</v>
      </c>
      <c r="C8" s="45" t="s">
        <v>29</v>
      </c>
      <c r="D8" s="45" t="s">
        <v>10</v>
      </c>
      <c r="E8" s="44" t="s">
        <v>9</v>
      </c>
      <c r="F8" s="45" t="s">
        <v>29</v>
      </c>
      <c r="G8" s="45" t="s">
        <v>10</v>
      </c>
      <c r="H8" s="44" t="s">
        <v>9</v>
      </c>
      <c r="I8" s="45" t="s">
        <v>29</v>
      </c>
      <c r="J8" s="45" t="s">
        <v>10</v>
      </c>
      <c r="K8" s="44" t="s">
        <v>9</v>
      </c>
      <c r="L8" s="45" t="s">
        <v>29</v>
      </c>
      <c r="M8" s="45" t="s">
        <v>10</v>
      </c>
      <c r="N8" s="44" t="s">
        <v>34</v>
      </c>
      <c r="O8" s="40" t="s">
        <v>35</v>
      </c>
      <c r="P8" s="37"/>
      <c r="Q8" s="37"/>
      <c r="R8" s="37"/>
      <c r="S8" s="37"/>
    </row>
    <row r="9" spans="1:19" s="38" customFormat="1" ht="39.950000000000003" customHeight="1" x14ac:dyDescent="0.25">
      <c r="A9" s="33" t="s">
        <v>16</v>
      </c>
      <c r="B9" s="39">
        <v>3</v>
      </c>
      <c r="C9" s="34">
        <v>617034.32999999996</v>
      </c>
      <c r="D9" s="35">
        <f>(C9*100)/$C$16</f>
        <v>3.0751767964810273</v>
      </c>
      <c r="E9" s="39">
        <v>2</v>
      </c>
      <c r="F9" s="34">
        <v>44662.99</v>
      </c>
      <c r="G9" s="36">
        <f>(F9*100)/$F$16</f>
        <v>0.89162723766086083</v>
      </c>
      <c r="H9" s="39">
        <v>1</v>
      </c>
      <c r="I9" s="34">
        <v>23052.5</v>
      </c>
      <c r="J9" s="36">
        <f>(I9*100)/$I$16</f>
        <v>0.51042940062365139</v>
      </c>
      <c r="K9" s="39">
        <v>0</v>
      </c>
      <c r="L9" s="34">
        <v>0</v>
      </c>
      <c r="M9" s="36">
        <v>0</v>
      </c>
      <c r="N9" s="39">
        <f>B9+E9+H9+K9</f>
        <v>6</v>
      </c>
      <c r="O9" s="34">
        <f>C9+F9+I9+L9</f>
        <v>684749.82</v>
      </c>
      <c r="P9" s="37"/>
      <c r="Q9" s="37"/>
      <c r="R9" s="37"/>
      <c r="S9" s="37"/>
    </row>
    <row r="10" spans="1:19" s="38" customFormat="1" ht="39.950000000000003" customHeight="1" x14ac:dyDescent="0.25">
      <c r="A10" s="33" t="s">
        <v>17</v>
      </c>
      <c r="B10" s="39">
        <v>30</v>
      </c>
      <c r="C10" s="34">
        <v>8250215.8300000001</v>
      </c>
      <c r="D10" s="35">
        <f t="shared" ref="D10:D15" si="0">(C10*100)/$C$16</f>
        <v>41.117440396511583</v>
      </c>
      <c r="E10" s="39">
        <v>13</v>
      </c>
      <c r="F10" s="34">
        <v>469604.79</v>
      </c>
      <c r="G10" s="36">
        <f t="shared" ref="G10:G15" si="1">(F10*100)/$F$16</f>
        <v>9.3749303774782806</v>
      </c>
      <c r="H10" s="39">
        <v>18</v>
      </c>
      <c r="I10" s="34">
        <v>1175374.3</v>
      </c>
      <c r="J10" s="36">
        <f t="shared" ref="J10:J15" si="2">(I10*100)/$I$16</f>
        <v>26.025185964968824</v>
      </c>
      <c r="K10" s="39">
        <v>0</v>
      </c>
      <c r="L10" s="34">
        <v>0</v>
      </c>
      <c r="M10" s="36">
        <v>0</v>
      </c>
      <c r="N10" s="39">
        <f t="shared" ref="N10:N15" si="3">B10+E10+H10+K10</f>
        <v>61</v>
      </c>
      <c r="O10" s="34">
        <f t="shared" ref="O10:O15" si="4">C10+F10+I10+L10</f>
        <v>9895194.9199999999</v>
      </c>
      <c r="P10" s="37"/>
      <c r="Q10" s="37"/>
      <c r="R10" s="37"/>
      <c r="S10" s="37"/>
    </row>
    <row r="11" spans="1:19" s="4" customFormat="1" ht="39.950000000000003" customHeight="1" x14ac:dyDescent="0.35">
      <c r="A11" s="33" t="s">
        <v>11</v>
      </c>
      <c r="B11" s="39">
        <v>11</v>
      </c>
      <c r="C11" s="34">
        <v>1111266.96</v>
      </c>
      <c r="D11" s="35">
        <f t="shared" si="0"/>
        <v>5.5383342610580684</v>
      </c>
      <c r="E11" s="39">
        <v>7</v>
      </c>
      <c r="F11" s="34">
        <v>199107.7</v>
      </c>
      <c r="G11" s="36">
        <f t="shared" si="1"/>
        <v>3.9748760337811548</v>
      </c>
      <c r="H11" s="39">
        <v>3</v>
      </c>
      <c r="I11" s="34">
        <v>99095.81</v>
      </c>
      <c r="J11" s="36">
        <f t="shared" si="2"/>
        <v>2.1941834899735491</v>
      </c>
      <c r="K11" s="39">
        <v>0</v>
      </c>
      <c r="L11" s="34">
        <v>0</v>
      </c>
      <c r="M11" s="36">
        <v>0</v>
      </c>
      <c r="N11" s="39">
        <f t="shared" si="3"/>
        <v>21</v>
      </c>
      <c r="O11" s="34">
        <f t="shared" si="4"/>
        <v>1409470.47</v>
      </c>
      <c r="P11" s="30"/>
      <c r="Q11" s="30"/>
      <c r="R11" s="30"/>
      <c r="S11" s="30"/>
    </row>
    <row r="12" spans="1:19" s="4" customFormat="1" ht="39.950000000000003" customHeight="1" x14ac:dyDescent="0.35">
      <c r="A12" s="33" t="s">
        <v>18</v>
      </c>
      <c r="B12" s="39">
        <v>0</v>
      </c>
      <c r="C12" s="34">
        <v>0</v>
      </c>
      <c r="D12" s="35">
        <f t="shared" si="0"/>
        <v>0</v>
      </c>
      <c r="E12" s="39">
        <v>1</v>
      </c>
      <c r="F12" s="34">
        <v>11850</v>
      </c>
      <c r="G12" s="36">
        <f t="shared" si="1"/>
        <v>0.23656684799385802</v>
      </c>
      <c r="H12" s="39">
        <v>0</v>
      </c>
      <c r="I12" s="34">
        <v>0</v>
      </c>
      <c r="J12" s="36">
        <f t="shared" si="2"/>
        <v>0</v>
      </c>
      <c r="K12" s="39">
        <v>0</v>
      </c>
      <c r="L12" s="34">
        <v>0</v>
      </c>
      <c r="M12" s="36">
        <v>0</v>
      </c>
      <c r="N12" s="39">
        <f t="shared" si="3"/>
        <v>1</v>
      </c>
      <c r="O12" s="34">
        <f t="shared" si="4"/>
        <v>11850</v>
      </c>
      <c r="P12" s="30"/>
      <c r="Q12" s="30"/>
      <c r="R12" s="30"/>
      <c r="S12" s="30"/>
    </row>
    <row r="13" spans="1:19" s="4" customFormat="1" ht="39.950000000000003" customHeight="1" x14ac:dyDescent="0.35">
      <c r="A13" s="33" t="s">
        <v>19</v>
      </c>
      <c r="B13" s="41">
        <v>55</v>
      </c>
      <c r="C13" s="42">
        <v>6419840.5099999998</v>
      </c>
      <c r="D13" s="51">
        <f t="shared" si="0"/>
        <v>31.995212605854402</v>
      </c>
      <c r="E13" s="43">
        <v>47</v>
      </c>
      <c r="F13" s="42">
        <v>965180.13</v>
      </c>
      <c r="G13" s="52">
        <f t="shared" si="1"/>
        <v>19.268322455730139</v>
      </c>
      <c r="H13" s="43">
        <v>5</v>
      </c>
      <c r="I13" s="42">
        <v>160629.53</v>
      </c>
      <c r="J13" s="52">
        <f t="shared" si="2"/>
        <v>3.5566656423537069</v>
      </c>
      <c r="K13" s="41">
        <v>0</v>
      </c>
      <c r="L13" s="42">
        <v>0</v>
      </c>
      <c r="M13" s="52">
        <v>0</v>
      </c>
      <c r="N13" s="41">
        <f t="shared" si="3"/>
        <v>107</v>
      </c>
      <c r="O13" s="34">
        <f t="shared" si="4"/>
        <v>7545650.1699999999</v>
      </c>
      <c r="P13" s="30"/>
      <c r="Q13" s="30"/>
      <c r="R13" s="30"/>
      <c r="S13" s="30"/>
    </row>
    <row r="14" spans="1:19" s="4" customFormat="1" ht="39.950000000000003" customHeight="1" x14ac:dyDescent="0.35">
      <c r="A14" s="33" t="s">
        <v>26</v>
      </c>
      <c r="B14" s="41">
        <v>0</v>
      </c>
      <c r="C14" s="42">
        <v>0</v>
      </c>
      <c r="D14" s="51">
        <f t="shared" si="0"/>
        <v>0</v>
      </c>
      <c r="E14" s="43">
        <v>0</v>
      </c>
      <c r="F14" s="42">
        <v>0</v>
      </c>
      <c r="G14" s="52">
        <f t="shared" si="1"/>
        <v>0</v>
      </c>
      <c r="H14" s="43">
        <v>1</v>
      </c>
      <c r="I14" s="42">
        <v>1900826.45</v>
      </c>
      <c r="J14" s="52">
        <f t="shared" si="2"/>
        <v>42.088177228633903</v>
      </c>
      <c r="K14" s="41">
        <v>0</v>
      </c>
      <c r="L14" s="42">
        <v>0</v>
      </c>
      <c r="M14" s="52">
        <v>0</v>
      </c>
      <c r="N14" s="41">
        <f t="shared" si="3"/>
        <v>1</v>
      </c>
      <c r="O14" s="34">
        <f t="shared" si="4"/>
        <v>1900826.45</v>
      </c>
      <c r="P14" s="30"/>
      <c r="Q14" s="30"/>
      <c r="R14" s="30"/>
      <c r="S14" s="30"/>
    </row>
    <row r="15" spans="1:19" s="4" customFormat="1" ht="39.950000000000003" customHeight="1" thickBot="1" x14ac:dyDescent="0.4">
      <c r="A15" s="33" t="s">
        <v>36</v>
      </c>
      <c r="B15" s="41">
        <v>260</v>
      </c>
      <c r="C15" s="42">
        <v>3666645.81</v>
      </c>
      <c r="D15" s="51">
        <f t="shared" si="0"/>
        <v>18.273835940094909</v>
      </c>
      <c r="E15" s="43">
        <v>1712</v>
      </c>
      <c r="F15" s="42">
        <v>3318749.35</v>
      </c>
      <c r="G15" s="52">
        <f t="shared" si="1"/>
        <v>66.253677047355708</v>
      </c>
      <c r="H15" s="43">
        <v>1177</v>
      </c>
      <c r="I15" s="42">
        <v>1157316.8999999999</v>
      </c>
      <c r="J15" s="52">
        <f t="shared" si="2"/>
        <v>25.625358273446359</v>
      </c>
      <c r="K15" s="41">
        <v>0</v>
      </c>
      <c r="L15" s="42">
        <v>0</v>
      </c>
      <c r="M15" s="52">
        <v>0</v>
      </c>
      <c r="N15" s="41">
        <f t="shared" si="3"/>
        <v>3149</v>
      </c>
      <c r="O15" s="34">
        <f t="shared" si="4"/>
        <v>8142712.0600000005</v>
      </c>
      <c r="P15" s="30"/>
      <c r="Q15" s="30"/>
      <c r="R15" s="30"/>
      <c r="S15" s="30"/>
    </row>
    <row r="16" spans="1:19" s="4" customFormat="1" ht="31.5" customHeight="1" thickTop="1" thickBot="1" x14ac:dyDescent="0.4">
      <c r="A16" s="31" t="s">
        <v>12</v>
      </c>
      <c r="B16" s="46">
        <f t="shared" ref="B16:L16" si="5">SUM(B9:B15)</f>
        <v>359</v>
      </c>
      <c r="C16" s="47">
        <f t="shared" si="5"/>
        <v>20065003.440000001</v>
      </c>
      <c r="D16" s="46">
        <f t="shared" si="5"/>
        <v>99.999999999999986</v>
      </c>
      <c r="E16" s="48">
        <f t="shared" si="5"/>
        <v>1782</v>
      </c>
      <c r="F16" s="47">
        <f t="shared" si="5"/>
        <v>5009154.96</v>
      </c>
      <c r="G16" s="46">
        <f t="shared" si="5"/>
        <v>100</v>
      </c>
      <c r="H16" s="48">
        <f t="shared" si="5"/>
        <v>1205</v>
      </c>
      <c r="I16" s="47">
        <f t="shared" si="5"/>
        <v>4516295.49</v>
      </c>
      <c r="J16" s="46">
        <f t="shared" si="5"/>
        <v>100</v>
      </c>
      <c r="K16" s="46">
        <f t="shared" si="5"/>
        <v>0</v>
      </c>
      <c r="L16" s="47">
        <f t="shared" si="5"/>
        <v>0</v>
      </c>
      <c r="M16" s="46">
        <v>0</v>
      </c>
      <c r="N16" s="46">
        <f>SUM(N9:N15)</f>
        <v>3346</v>
      </c>
      <c r="O16" s="47">
        <f>SUM(O9:O15)</f>
        <v>29590453.890000001</v>
      </c>
      <c r="P16" s="30"/>
      <c r="Q16" s="30"/>
      <c r="R16" s="30"/>
      <c r="S16" s="30"/>
    </row>
    <row r="17" spans="1:19" s="4" customFormat="1" ht="15" customHeight="1" thickTop="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9" spans="1:19" x14ac:dyDescent="0.2">
      <c r="I19" s="1"/>
      <c r="R19" s="1"/>
    </row>
    <row r="20" spans="1:19" x14ac:dyDescent="0.2">
      <c r="D20" s="4"/>
      <c r="F20" s="3"/>
      <c r="I20" s="1"/>
      <c r="R20" s="1"/>
    </row>
    <row r="21" spans="1:19" x14ac:dyDescent="0.2">
      <c r="D21" s="4"/>
      <c r="F21" s="3"/>
      <c r="I21" s="1"/>
      <c r="R21" s="1"/>
    </row>
    <row r="22" spans="1:19" x14ac:dyDescent="0.2">
      <c r="D22" s="4"/>
      <c r="F22" s="3"/>
      <c r="I22" s="1"/>
      <c r="R22" s="1"/>
    </row>
    <row r="23" spans="1:19" x14ac:dyDescent="0.2">
      <c r="D23" s="4"/>
      <c r="F23" s="3"/>
      <c r="I23" s="1"/>
      <c r="R23" s="1"/>
    </row>
    <row r="24" spans="1:19" x14ac:dyDescent="0.2">
      <c r="D24" s="4"/>
      <c r="F24" s="3"/>
      <c r="I24" s="1"/>
      <c r="R24" s="1"/>
    </row>
    <row r="26" spans="1:19" x14ac:dyDescent="0.2">
      <c r="I26" s="1"/>
    </row>
    <row r="27" spans="1:19" x14ac:dyDescent="0.2">
      <c r="I27" s="1"/>
    </row>
    <row r="28" spans="1:19" x14ac:dyDescent="0.2">
      <c r="I28" s="1"/>
    </row>
    <row r="29" spans="1:19" x14ac:dyDescent="0.2">
      <c r="I29" s="1"/>
    </row>
    <row r="30" spans="1:19" x14ac:dyDescent="0.2">
      <c r="I30" s="1"/>
    </row>
    <row r="31" spans="1:19" x14ac:dyDescent="0.2">
      <c r="I31" s="1"/>
    </row>
  </sheetData>
  <mergeCells count="5">
    <mergeCell ref="A5:O5"/>
    <mergeCell ref="B7:D7"/>
    <mergeCell ref="K7:M7"/>
    <mergeCell ref="E7:G7"/>
    <mergeCell ref="H7:J7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="110" zoomScaleNormal="110" workbookViewId="0">
      <selection activeCell="A5" sqref="A5:K5"/>
    </sheetView>
  </sheetViews>
  <sheetFormatPr baseColWidth="10" defaultColWidth="31.7109375" defaultRowHeight="12" x14ac:dyDescent="0.2"/>
  <cols>
    <col min="1" max="1" width="19.85546875" style="1" customWidth="1"/>
    <col min="2" max="2" width="10.7109375" style="1" customWidth="1"/>
    <col min="3" max="3" width="14" style="1" customWidth="1"/>
    <col min="4" max="4" width="16.5703125" style="1" customWidth="1"/>
    <col min="5" max="5" width="12" style="4" customWidth="1"/>
    <col min="6" max="6" width="5.28515625" style="1" customWidth="1"/>
    <col min="7" max="7" width="19.7109375" style="1" customWidth="1"/>
    <col min="8" max="8" width="10.85546875" style="1" customWidth="1"/>
    <col min="9" max="9" width="14.85546875" style="1" customWidth="1"/>
    <col min="10" max="10" width="17.42578125" style="3" customWidth="1"/>
    <col min="11" max="11" width="10.42578125" style="1" customWidth="1"/>
    <col min="12" max="16384" width="31.7109375" style="1"/>
  </cols>
  <sheetData>
    <row r="1" spans="1:11" x14ac:dyDescent="0.2">
      <c r="H1" s="1" t="s">
        <v>1</v>
      </c>
    </row>
    <row r="2" spans="1:11" x14ac:dyDescent="0.2">
      <c r="A2" s="1" t="s">
        <v>39</v>
      </c>
    </row>
    <row r="3" spans="1:11" x14ac:dyDescent="0.2">
      <c r="H3" s="1" t="s">
        <v>40</v>
      </c>
    </row>
    <row r="4" spans="1:11" ht="16.5" customHeight="1" x14ac:dyDescent="0.2"/>
    <row r="5" spans="1:11" ht="64.5" customHeight="1" x14ac:dyDescent="0.2">
      <c r="A5" s="84" t="s">
        <v>14</v>
      </c>
      <c r="B5" s="85"/>
      <c r="C5" s="85"/>
      <c r="D5" s="85"/>
      <c r="E5" s="85"/>
      <c r="F5" s="85"/>
      <c r="G5" s="85"/>
      <c r="H5" s="85"/>
      <c r="I5" s="85"/>
      <c r="J5" s="85"/>
      <c r="K5" s="86"/>
    </row>
    <row r="7" spans="1:11" ht="15" x14ac:dyDescent="0.25">
      <c r="A7" s="80" t="s">
        <v>24</v>
      </c>
      <c r="B7" s="80"/>
      <c r="C7" s="80"/>
      <c r="D7" s="80"/>
      <c r="E7" s="80"/>
      <c r="G7" s="80" t="s">
        <v>22</v>
      </c>
      <c r="H7" s="80"/>
      <c r="I7" s="80"/>
      <c r="J7" s="80"/>
      <c r="K7" s="80"/>
    </row>
    <row r="8" spans="1:11" ht="45" x14ac:dyDescent="0.25">
      <c r="A8" s="87" t="s">
        <v>4</v>
      </c>
      <c r="B8" s="88"/>
      <c r="C8" s="22" t="s">
        <v>32</v>
      </c>
      <c r="D8" s="53" t="s">
        <v>30</v>
      </c>
      <c r="E8" s="24" t="s">
        <v>0</v>
      </c>
      <c r="G8" s="87" t="s">
        <v>4</v>
      </c>
      <c r="H8" s="88"/>
      <c r="I8" s="22" t="s">
        <v>32</v>
      </c>
      <c r="J8" s="53" t="s">
        <v>30</v>
      </c>
      <c r="K8" s="24" t="s">
        <v>0</v>
      </c>
    </row>
    <row r="9" spans="1:11" s="2" customFormat="1" ht="15" x14ac:dyDescent="0.25">
      <c r="A9" s="89" t="s">
        <v>5</v>
      </c>
      <c r="B9" s="90"/>
      <c r="C9" s="10">
        <v>3</v>
      </c>
      <c r="D9" s="5">
        <v>617034.32999999996</v>
      </c>
      <c r="E9" s="6">
        <f>(D9*100)/$D$13</f>
        <v>90.110915253690749</v>
      </c>
      <c r="G9" s="89" t="s">
        <v>5</v>
      </c>
      <c r="H9" s="90"/>
      <c r="I9" s="10">
        <v>30</v>
      </c>
      <c r="J9" s="54">
        <v>8250215.8300000001</v>
      </c>
      <c r="K9" s="6">
        <f>(J9*100)/$J$13</f>
        <v>83.375980935199209</v>
      </c>
    </row>
    <row r="10" spans="1:11" s="2" customFormat="1" ht="15" x14ac:dyDescent="0.25">
      <c r="A10" s="91" t="s">
        <v>7</v>
      </c>
      <c r="B10" s="92"/>
      <c r="C10" s="11">
        <v>2</v>
      </c>
      <c r="D10" s="7">
        <v>44662.99</v>
      </c>
      <c r="E10" s="6">
        <f t="shared" ref="E10:E11" si="0">(D10*100)/$D$13</f>
        <v>6.5225267237018043</v>
      </c>
      <c r="G10" s="91" t="s">
        <v>7</v>
      </c>
      <c r="H10" s="92"/>
      <c r="I10" s="10">
        <v>13</v>
      </c>
      <c r="J10" s="54">
        <v>469604.79</v>
      </c>
      <c r="K10" s="6">
        <f>(J10*100)/$J$13</f>
        <v>4.7457861497083069</v>
      </c>
    </row>
    <row r="11" spans="1:11" s="2" customFormat="1" ht="15" x14ac:dyDescent="0.25">
      <c r="A11" s="89" t="s">
        <v>8</v>
      </c>
      <c r="B11" s="90"/>
      <c r="C11" s="12">
        <v>1</v>
      </c>
      <c r="D11" s="9">
        <v>23052.5</v>
      </c>
      <c r="E11" s="6">
        <f t="shared" si="0"/>
        <v>3.3665580226074394</v>
      </c>
      <c r="G11" s="89" t="s">
        <v>8</v>
      </c>
      <c r="H11" s="90"/>
      <c r="I11" s="10">
        <v>18</v>
      </c>
      <c r="J11" s="54">
        <v>1175374.3</v>
      </c>
      <c r="K11" s="6">
        <f>(J11*100)/$J$13</f>
        <v>11.878232915092489</v>
      </c>
    </row>
    <row r="12" spans="1:11" s="2" customFormat="1" ht="15" x14ac:dyDescent="0.25">
      <c r="A12" s="89" t="s">
        <v>6</v>
      </c>
      <c r="B12" s="90"/>
      <c r="C12" s="10">
        <v>0</v>
      </c>
      <c r="D12" s="5">
        <v>0</v>
      </c>
      <c r="E12" s="6">
        <f>(D12*100)/$D$13</f>
        <v>0</v>
      </c>
      <c r="G12" s="89" t="s">
        <v>6</v>
      </c>
      <c r="H12" s="90"/>
      <c r="I12" s="10">
        <v>0</v>
      </c>
      <c r="J12" s="54">
        <v>0</v>
      </c>
      <c r="K12" s="6">
        <f>(J12*100)/$J$13</f>
        <v>0</v>
      </c>
    </row>
    <row r="13" spans="1:11" ht="15" x14ac:dyDescent="0.25">
      <c r="A13" s="8"/>
      <c r="B13" s="16" t="s">
        <v>3</v>
      </c>
      <c r="C13" s="16">
        <f>SUM(C9:C12)</f>
        <v>6</v>
      </c>
      <c r="D13" s="17">
        <f>SUM(D9:D12)</f>
        <v>684749.82</v>
      </c>
      <c r="E13" s="18">
        <f>SUM(E9:E11)</f>
        <v>99.999999999999986</v>
      </c>
      <c r="G13" s="8"/>
      <c r="H13" s="16" t="s">
        <v>3</v>
      </c>
      <c r="I13" s="16">
        <f>SUM(I9:I12)</f>
        <v>61</v>
      </c>
      <c r="J13" s="55">
        <f>SUM(J9:J12)</f>
        <v>9895194.9199999999</v>
      </c>
      <c r="K13" s="18">
        <f>SUM(K9:K11)</f>
        <v>100</v>
      </c>
    </row>
    <row r="14" spans="1:11" ht="15" x14ac:dyDescent="0.25">
      <c r="A14" s="8"/>
      <c r="B14" s="26"/>
      <c r="C14" s="26"/>
      <c r="D14" s="27"/>
      <c r="E14" s="28"/>
      <c r="G14" s="8"/>
      <c r="H14" s="26"/>
      <c r="I14" s="26"/>
      <c r="J14" s="29"/>
      <c r="K14" s="28"/>
    </row>
    <row r="15" spans="1:11" ht="15" x14ac:dyDescent="0.25">
      <c r="A15" s="8"/>
      <c r="C15" s="58"/>
      <c r="D15" s="27"/>
      <c r="E15" s="28"/>
      <c r="G15" s="8"/>
      <c r="H15" s="26"/>
      <c r="I15" s="26"/>
      <c r="J15" s="29"/>
      <c r="K15" s="28"/>
    </row>
    <row r="17" spans="1:11" s="2" customFormat="1" ht="15" x14ac:dyDescent="0.25">
      <c r="A17" s="80" t="s">
        <v>23</v>
      </c>
      <c r="B17" s="80"/>
      <c r="C17" s="80"/>
      <c r="D17" s="80"/>
      <c r="E17" s="80"/>
      <c r="G17" s="80" t="s">
        <v>21</v>
      </c>
      <c r="H17" s="80"/>
      <c r="I17" s="80"/>
      <c r="J17" s="80"/>
      <c r="K17" s="80"/>
    </row>
    <row r="18" spans="1:11" s="2" customFormat="1" ht="45" x14ac:dyDescent="0.25">
      <c r="A18" s="87" t="s">
        <v>4</v>
      </c>
      <c r="B18" s="88"/>
      <c r="C18" s="22" t="s">
        <v>32</v>
      </c>
      <c r="D18" s="53" t="s">
        <v>30</v>
      </c>
      <c r="E18" s="24" t="s">
        <v>0</v>
      </c>
      <c r="G18" s="87" t="s">
        <v>4</v>
      </c>
      <c r="H18" s="88"/>
      <c r="I18" s="22" t="s">
        <v>32</v>
      </c>
      <c r="J18" s="53" t="s">
        <v>30</v>
      </c>
      <c r="K18" s="24" t="s">
        <v>0</v>
      </c>
    </row>
    <row r="19" spans="1:11" s="2" customFormat="1" ht="15" x14ac:dyDescent="0.25">
      <c r="A19" s="89" t="s">
        <v>5</v>
      </c>
      <c r="B19" s="90"/>
      <c r="C19" s="10">
        <v>11</v>
      </c>
      <c r="D19" s="54">
        <v>1111266.96</v>
      </c>
      <c r="E19" s="6">
        <f>(D19*100)/$D$23</f>
        <v>78.842869265646982</v>
      </c>
      <c r="G19" s="89" t="s">
        <v>5</v>
      </c>
      <c r="H19" s="90"/>
      <c r="I19" s="10">
        <v>0</v>
      </c>
      <c r="J19" s="54">
        <v>0</v>
      </c>
      <c r="K19" s="6">
        <f>(J19*100)/$J$23</f>
        <v>0</v>
      </c>
    </row>
    <row r="20" spans="1:11" s="2" customFormat="1" ht="12" customHeight="1" x14ac:dyDescent="0.25">
      <c r="A20" s="91" t="s">
        <v>7</v>
      </c>
      <c r="B20" s="92"/>
      <c r="C20" s="10">
        <v>7</v>
      </c>
      <c r="D20" s="54">
        <v>199107.7</v>
      </c>
      <c r="E20" s="6">
        <f t="shared" ref="E20:E21" si="1">(D20*100)/$D$23</f>
        <v>14.126418696803205</v>
      </c>
      <c r="G20" s="91" t="s">
        <v>7</v>
      </c>
      <c r="H20" s="92"/>
      <c r="I20" s="10">
        <v>1</v>
      </c>
      <c r="J20" s="54">
        <v>11850</v>
      </c>
      <c r="K20" s="6">
        <f>(J20*100)/$J$23</f>
        <v>100</v>
      </c>
    </row>
    <row r="21" spans="1:11" s="2" customFormat="1" ht="15" x14ac:dyDescent="0.25">
      <c r="A21" s="89" t="s">
        <v>8</v>
      </c>
      <c r="B21" s="90"/>
      <c r="C21" s="10">
        <v>3</v>
      </c>
      <c r="D21" s="54">
        <v>99095.81</v>
      </c>
      <c r="E21" s="6">
        <f t="shared" si="1"/>
        <v>7.0307120375498187</v>
      </c>
      <c r="G21" s="89" t="s">
        <v>8</v>
      </c>
      <c r="H21" s="90"/>
      <c r="I21" s="10">
        <v>0</v>
      </c>
      <c r="J21" s="54">
        <v>0</v>
      </c>
      <c r="K21" s="6">
        <f>(J21*100)/$J$23</f>
        <v>0</v>
      </c>
    </row>
    <row r="22" spans="1:11" s="2" customFormat="1" ht="15" x14ac:dyDescent="0.25">
      <c r="A22" s="89" t="s">
        <v>6</v>
      </c>
      <c r="B22" s="90"/>
      <c r="C22" s="10">
        <v>0</v>
      </c>
      <c r="D22" s="54">
        <v>0</v>
      </c>
      <c r="E22" s="6">
        <f>(D22*100)/$D$23</f>
        <v>0</v>
      </c>
      <c r="G22" s="89" t="s">
        <v>6</v>
      </c>
      <c r="H22" s="90"/>
      <c r="I22" s="10">
        <v>0</v>
      </c>
      <c r="J22" s="54">
        <v>0</v>
      </c>
      <c r="K22" s="6">
        <f>(J22*100)/$J$23</f>
        <v>0</v>
      </c>
    </row>
    <row r="23" spans="1:11" ht="15" x14ac:dyDescent="0.25">
      <c r="A23" s="8"/>
      <c r="B23" s="16" t="s">
        <v>3</v>
      </c>
      <c r="C23" s="16">
        <f>SUM(C19:C22)</f>
        <v>21</v>
      </c>
      <c r="D23" s="55">
        <f>SUM(D19:D22)</f>
        <v>1409470.47</v>
      </c>
      <c r="E23" s="18">
        <f>SUM(E19:E21)</f>
        <v>100</v>
      </c>
      <c r="G23" s="8"/>
      <c r="H23" s="16" t="s">
        <v>3</v>
      </c>
      <c r="I23" s="16">
        <f>SUM(I19:I22)</f>
        <v>1</v>
      </c>
      <c r="J23" s="55">
        <f>SUM(J19:J22)</f>
        <v>11850</v>
      </c>
      <c r="K23" s="18">
        <f>SUM(K19:K21)</f>
        <v>100</v>
      </c>
    </row>
    <row r="29" spans="1:11" ht="15" x14ac:dyDescent="0.25">
      <c r="A29" s="80" t="s">
        <v>20</v>
      </c>
      <c r="B29" s="80"/>
      <c r="C29" s="80"/>
      <c r="D29" s="80"/>
      <c r="E29" s="80"/>
      <c r="G29" s="80" t="s">
        <v>25</v>
      </c>
      <c r="H29" s="80"/>
      <c r="I29" s="80"/>
      <c r="J29" s="80"/>
      <c r="K29" s="80"/>
    </row>
    <row r="30" spans="1:11" ht="15" x14ac:dyDescent="0.25">
      <c r="A30" s="81" t="s">
        <v>4</v>
      </c>
      <c r="B30" s="82"/>
      <c r="C30" s="22" t="s">
        <v>32</v>
      </c>
      <c r="D30" s="23" t="s">
        <v>2</v>
      </c>
      <c r="E30" s="25" t="s">
        <v>0</v>
      </c>
      <c r="G30" s="81" t="s">
        <v>4</v>
      </c>
      <c r="H30" s="82"/>
      <c r="I30" s="50" t="s">
        <v>32</v>
      </c>
      <c r="J30" s="23" t="s">
        <v>2</v>
      </c>
      <c r="K30" s="25" t="s">
        <v>0</v>
      </c>
    </row>
    <row r="31" spans="1:11" ht="15" x14ac:dyDescent="0.25">
      <c r="A31" s="83" t="s">
        <v>5</v>
      </c>
      <c r="B31" s="83"/>
      <c r="C31" s="13">
        <v>55</v>
      </c>
      <c r="D31" s="56">
        <v>6419840.5099999998</v>
      </c>
      <c r="E31" s="15">
        <f>(D31*100)/$D$35</f>
        <v>85.080017829663049</v>
      </c>
      <c r="G31" s="83" t="s">
        <v>5</v>
      </c>
      <c r="H31" s="83"/>
      <c r="I31" s="49">
        <v>0</v>
      </c>
      <c r="J31" s="56">
        <v>0</v>
      </c>
      <c r="K31" s="15">
        <f>(I31*100)/$I$35</f>
        <v>0</v>
      </c>
    </row>
    <row r="32" spans="1:11" ht="15" x14ac:dyDescent="0.25">
      <c r="A32" s="83" t="s">
        <v>7</v>
      </c>
      <c r="B32" s="83"/>
      <c r="C32" s="14">
        <v>47</v>
      </c>
      <c r="D32" s="56">
        <v>965180.13</v>
      </c>
      <c r="E32" s="15">
        <f>(D32*100)/$D$35</f>
        <v>12.791212264747758</v>
      </c>
      <c r="G32" s="83" t="s">
        <v>7</v>
      </c>
      <c r="H32" s="83"/>
      <c r="I32" s="14">
        <v>0</v>
      </c>
      <c r="J32" s="56">
        <v>0</v>
      </c>
      <c r="K32" s="15">
        <f t="shared" ref="K32:K34" si="2">(I32*100)/$I$35</f>
        <v>0</v>
      </c>
    </row>
    <row r="33" spans="1:11" ht="15" x14ac:dyDescent="0.25">
      <c r="A33" s="83" t="s">
        <v>8</v>
      </c>
      <c r="B33" s="83"/>
      <c r="C33" s="14">
        <v>5</v>
      </c>
      <c r="D33" s="56">
        <v>160629.53</v>
      </c>
      <c r="E33" s="15">
        <f>(D33*100)/$D$35</f>
        <v>2.1287699055891958</v>
      </c>
      <c r="G33" s="83" t="s">
        <v>8</v>
      </c>
      <c r="H33" s="83"/>
      <c r="I33" s="14">
        <v>1</v>
      </c>
      <c r="J33" s="56">
        <v>1900826.45</v>
      </c>
      <c r="K33" s="15">
        <f t="shared" si="2"/>
        <v>100</v>
      </c>
    </row>
    <row r="34" spans="1:11" ht="15" x14ac:dyDescent="0.25">
      <c r="A34" s="93" t="s">
        <v>6</v>
      </c>
      <c r="B34" s="94"/>
      <c r="C34" s="49">
        <v>0</v>
      </c>
      <c r="D34" s="56">
        <v>0</v>
      </c>
      <c r="E34" s="15">
        <v>0</v>
      </c>
      <c r="G34" s="93" t="s">
        <v>6</v>
      </c>
      <c r="H34" s="94"/>
      <c r="I34" s="49">
        <v>0</v>
      </c>
      <c r="J34" s="56">
        <v>0</v>
      </c>
      <c r="K34" s="15">
        <f t="shared" si="2"/>
        <v>0</v>
      </c>
    </row>
    <row r="35" spans="1:11" ht="15" x14ac:dyDescent="0.25">
      <c r="B35" s="19" t="s">
        <v>3</v>
      </c>
      <c r="C35" s="20">
        <f>SUM(C31:C34)</f>
        <v>107</v>
      </c>
      <c r="D35" s="57">
        <f>SUM(D31:D34)</f>
        <v>7545650.1699999999</v>
      </c>
      <c r="E35" s="21">
        <f>SUM(E31:E33)</f>
        <v>100</v>
      </c>
      <c r="H35" s="19" t="s">
        <v>3</v>
      </c>
      <c r="I35" s="20">
        <f>SUM(I31:I34)</f>
        <v>1</v>
      </c>
      <c r="J35" s="57">
        <f>SUM(J31:J34)</f>
        <v>1900826.45</v>
      </c>
      <c r="K35" s="21">
        <f>SUM(K31:K33)</f>
        <v>100</v>
      </c>
    </row>
    <row r="38" spans="1:11" ht="15" x14ac:dyDescent="0.25">
      <c r="A38" s="80" t="s">
        <v>37</v>
      </c>
      <c r="B38" s="80"/>
      <c r="C38" s="80"/>
      <c r="D38" s="80"/>
      <c r="E38" s="80"/>
    </row>
    <row r="39" spans="1:11" ht="15" x14ac:dyDescent="0.25">
      <c r="A39" s="81" t="s">
        <v>4</v>
      </c>
      <c r="B39" s="82"/>
      <c r="C39" s="76" t="s">
        <v>32</v>
      </c>
      <c r="D39" s="23" t="s">
        <v>2</v>
      </c>
      <c r="E39" s="25" t="s">
        <v>0</v>
      </c>
    </row>
    <row r="40" spans="1:11" ht="15" x14ac:dyDescent="0.25">
      <c r="A40" s="83" t="s">
        <v>5</v>
      </c>
      <c r="B40" s="83"/>
      <c r="C40" s="77">
        <f>'VOLUMEN GLOBAL'!B15</f>
        <v>260</v>
      </c>
      <c r="D40" s="56">
        <f>'VOLUMEN GLOBAL'!C15</f>
        <v>3666645.81</v>
      </c>
      <c r="E40" s="15">
        <f>(D40*100)/$D$43</f>
        <v>45.029785935964924</v>
      </c>
    </row>
    <row r="41" spans="1:11" ht="15" x14ac:dyDescent="0.25">
      <c r="A41" s="83" t="s">
        <v>7</v>
      </c>
      <c r="B41" s="83"/>
      <c r="C41" s="14">
        <f>'VOLUMEN GLOBAL'!E15</f>
        <v>1712</v>
      </c>
      <c r="D41" s="56">
        <f>'VOLUMEN GLOBAL'!F15</f>
        <v>3318749.35</v>
      </c>
      <c r="E41" s="15">
        <f t="shared" ref="E41:E42" si="3">(D41*100)/$D$43</f>
        <v>40.75729714554096</v>
      </c>
    </row>
    <row r="42" spans="1:11" ht="15" x14ac:dyDescent="0.25">
      <c r="A42" s="83" t="s">
        <v>8</v>
      </c>
      <c r="B42" s="83"/>
      <c r="C42" s="14">
        <f>'VOLUMEN GLOBAL'!H15</f>
        <v>1177</v>
      </c>
      <c r="D42" s="56">
        <f>'VOLUMEN GLOBAL'!I15</f>
        <v>1157316.8999999999</v>
      </c>
      <c r="E42" s="15">
        <f t="shared" si="3"/>
        <v>14.212916918494104</v>
      </c>
    </row>
    <row r="43" spans="1:11" ht="15" x14ac:dyDescent="0.25">
      <c r="B43" s="19" t="s">
        <v>3</v>
      </c>
      <c r="C43" s="20">
        <f>SUM(C40:C42)</f>
        <v>3149</v>
      </c>
      <c r="D43" s="57">
        <f>SUM(D40:D42)</f>
        <v>8142712.0600000005</v>
      </c>
      <c r="E43" s="21">
        <f>SUM(E40:E42)</f>
        <v>99.999999999999986</v>
      </c>
    </row>
    <row r="45" spans="1:11" x14ac:dyDescent="0.2">
      <c r="E45" s="1"/>
    </row>
    <row r="46" spans="1:11" x14ac:dyDescent="0.2">
      <c r="E46" s="1"/>
    </row>
    <row r="47" spans="1:11" x14ac:dyDescent="0.2">
      <c r="E47" s="1"/>
    </row>
    <row r="48" spans="1:11" x14ac:dyDescent="0.2">
      <c r="E48" s="1"/>
    </row>
    <row r="49" spans="5:5" x14ac:dyDescent="0.2">
      <c r="E49" s="1"/>
    </row>
    <row r="50" spans="5:5" x14ac:dyDescent="0.2">
      <c r="E50" s="1"/>
    </row>
  </sheetData>
  <mergeCells count="42">
    <mergeCell ref="G32:H32"/>
    <mergeCell ref="G33:H33"/>
    <mergeCell ref="A34:B34"/>
    <mergeCell ref="G29:K29"/>
    <mergeCell ref="G30:H30"/>
    <mergeCell ref="G31:H31"/>
    <mergeCell ref="G34:H34"/>
    <mergeCell ref="A33:B33"/>
    <mergeCell ref="A32:B32"/>
    <mergeCell ref="A31:B31"/>
    <mergeCell ref="A30:B30"/>
    <mergeCell ref="G22:H22"/>
    <mergeCell ref="G20:H20"/>
    <mergeCell ref="G21:H21"/>
    <mergeCell ref="G10:H10"/>
    <mergeCell ref="G11:H11"/>
    <mergeCell ref="G17:K17"/>
    <mergeCell ref="G18:H18"/>
    <mergeCell ref="G19:H19"/>
    <mergeCell ref="A20:B20"/>
    <mergeCell ref="A21:B21"/>
    <mergeCell ref="A29:E29"/>
    <mergeCell ref="A10:B10"/>
    <mergeCell ref="A11:B11"/>
    <mergeCell ref="A17:E17"/>
    <mergeCell ref="A18:B18"/>
    <mergeCell ref="A22:B22"/>
    <mergeCell ref="A19:B19"/>
    <mergeCell ref="A5:K5"/>
    <mergeCell ref="A7:E7"/>
    <mergeCell ref="A8:B8"/>
    <mergeCell ref="A12:B12"/>
    <mergeCell ref="G7:K7"/>
    <mergeCell ref="G8:H8"/>
    <mergeCell ref="G9:H9"/>
    <mergeCell ref="G12:H12"/>
    <mergeCell ref="A9:B9"/>
    <mergeCell ref="A38:E38"/>
    <mergeCell ref="A39:B39"/>
    <mergeCell ref="A40:B40"/>
    <mergeCell ref="A41:B41"/>
    <mergeCell ref="A42:B42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</oddHeader>
  </headerFooter>
  <rowBreaks count="1" manualBreakCount="1">
    <brk id="36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selection activeCell="B8" sqref="B8:E8"/>
    </sheetView>
  </sheetViews>
  <sheetFormatPr baseColWidth="10" defaultColWidth="31.7109375" defaultRowHeight="12" x14ac:dyDescent="0.2"/>
  <cols>
    <col min="1" max="1" width="63.42578125" style="1" customWidth="1"/>
    <col min="2" max="2" width="20.140625" style="1" customWidth="1"/>
    <col min="3" max="3" width="22.85546875" style="1" customWidth="1"/>
    <col min="4" max="4" width="27.7109375" style="1" customWidth="1"/>
    <col min="5" max="5" width="32.42578125" style="1" bestFit="1" customWidth="1"/>
    <col min="6" max="6" width="20.7109375" style="1" customWidth="1"/>
    <col min="7" max="7" width="7.5703125" style="1" customWidth="1"/>
    <col min="8" max="8" width="8.42578125" style="1" bestFit="1" customWidth="1"/>
    <col min="9" max="9" width="17.7109375" style="1" customWidth="1"/>
    <col min="10" max="10" width="7.7109375" style="1" customWidth="1"/>
    <col min="11" max="11" width="8.42578125" style="1" bestFit="1" customWidth="1"/>
    <col min="12" max="12" width="17" style="4" customWidth="1"/>
    <col min="13" max="13" width="7.5703125" style="1" customWidth="1"/>
    <col min="14" max="14" width="20" style="1" customWidth="1"/>
    <col min="15" max="15" width="10.85546875" style="1" customWidth="1"/>
    <col min="16" max="16" width="14.85546875" style="1" customWidth="1"/>
    <col min="17" max="17" width="14.85546875" style="3" customWidth="1"/>
    <col min="18" max="18" width="10.42578125" style="1" customWidth="1"/>
    <col min="19" max="16384" width="31.7109375" style="1"/>
  </cols>
  <sheetData>
    <row r="1" spans="1:18" x14ac:dyDescent="0.2">
      <c r="E1" s="1" t="s">
        <v>1</v>
      </c>
    </row>
    <row r="2" spans="1:18" x14ac:dyDescent="0.2">
      <c r="A2" s="1" t="s">
        <v>41</v>
      </c>
    </row>
    <row r="3" spans="1:18" x14ac:dyDescent="0.2">
      <c r="E3" s="1" t="s">
        <v>40</v>
      </c>
    </row>
    <row r="4" spans="1:18" ht="16.5" customHeight="1" x14ac:dyDescent="0.2"/>
    <row r="5" spans="1:18" ht="64.5" customHeight="1" x14ac:dyDescent="0.35">
      <c r="A5" s="78" t="s">
        <v>15</v>
      </c>
      <c r="B5" s="78"/>
      <c r="C5" s="78"/>
      <c r="D5" s="78"/>
      <c r="E5" s="78"/>
      <c r="F5" s="78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s="4" customFormat="1" ht="15" customHeight="1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8" spans="1:18" ht="27.75" customHeight="1" thickBot="1" x14ac:dyDescent="0.4">
      <c r="A8" s="30"/>
      <c r="B8" s="95" t="s">
        <v>31</v>
      </c>
      <c r="C8" s="96"/>
      <c r="D8" s="96"/>
      <c r="E8" s="96"/>
      <c r="G8" s="30"/>
      <c r="L8" s="1"/>
      <c r="Q8" s="1"/>
    </row>
    <row r="9" spans="1:18" ht="20.25" thickTop="1" thickBot="1" x14ac:dyDescent="0.35">
      <c r="A9" s="59"/>
      <c r="B9" s="68" t="s">
        <v>5</v>
      </c>
      <c r="C9" s="68" t="s">
        <v>7</v>
      </c>
      <c r="D9" s="68" t="s">
        <v>8</v>
      </c>
      <c r="E9" s="68" t="s">
        <v>6</v>
      </c>
      <c r="F9" s="68" t="s">
        <v>3</v>
      </c>
      <c r="L9" s="1"/>
      <c r="Q9" s="1"/>
    </row>
    <row r="10" spans="1:18" ht="27" customHeight="1" thickTop="1" x14ac:dyDescent="0.3">
      <c r="A10" s="69" t="s">
        <v>16</v>
      </c>
      <c r="B10" s="61">
        <v>3</v>
      </c>
      <c r="C10" s="61">
        <v>2</v>
      </c>
      <c r="D10" s="61">
        <v>1</v>
      </c>
      <c r="E10" s="61">
        <v>0</v>
      </c>
      <c r="F10" s="62">
        <f>SUM(B10:E10)</f>
        <v>6</v>
      </c>
      <c r="L10" s="1"/>
      <c r="Q10" s="1"/>
    </row>
    <row r="11" spans="1:18" ht="30.75" customHeight="1" x14ac:dyDescent="0.3">
      <c r="A11" s="69" t="s">
        <v>17</v>
      </c>
      <c r="B11" s="61">
        <v>30</v>
      </c>
      <c r="C11" s="61">
        <v>13</v>
      </c>
      <c r="D11" s="61">
        <v>18</v>
      </c>
      <c r="E11" s="61">
        <v>0</v>
      </c>
      <c r="F11" s="62">
        <f t="shared" ref="F11:F16" si="0">SUM(B11:E11)</f>
        <v>61</v>
      </c>
      <c r="L11" s="1"/>
      <c r="Q11" s="1"/>
    </row>
    <row r="12" spans="1:18" ht="38.25" customHeight="1" x14ac:dyDescent="0.3">
      <c r="A12" s="69" t="s">
        <v>11</v>
      </c>
      <c r="B12" s="61">
        <v>11</v>
      </c>
      <c r="C12" s="61">
        <v>7</v>
      </c>
      <c r="D12" s="61">
        <v>3</v>
      </c>
      <c r="E12" s="61">
        <v>0</v>
      </c>
      <c r="F12" s="62">
        <f t="shared" si="0"/>
        <v>21</v>
      </c>
      <c r="L12" s="1"/>
      <c r="Q12" s="1"/>
    </row>
    <row r="13" spans="1:18" ht="30" customHeight="1" x14ac:dyDescent="0.3">
      <c r="A13" s="69" t="s">
        <v>18</v>
      </c>
      <c r="B13" s="63">
        <v>0</v>
      </c>
      <c r="C13" s="64">
        <v>1</v>
      </c>
      <c r="D13" s="64">
        <v>0</v>
      </c>
      <c r="E13" s="63">
        <v>0</v>
      </c>
      <c r="F13" s="62">
        <f t="shared" si="0"/>
        <v>1</v>
      </c>
      <c r="L13" s="1"/>
      <c r="Q13" s="1"/>
    </row>
    <row r="14" spans="1:18" ht="30" customHeight="1" x14ac:dyDescent="0.3">
      <c r="A14" s="69" t="s">
        <v>19</v>
      </c>
      <c r="B14" s="63">
        <v>55</v>
      </c>
      <c r="C14" s="64">
        <v>47</v>
      </c>
      <c r="D14" s="64">
        <v>5</v>
      </c>
      <c r="E14" s="63">
        <v>0</v>
      </c>
      <c r="F14" s="62">
        <f t="shared" si="0"/>
        <v>107</v>
      </c>
      <c r="L14" s="1"/>
      <c r="Q14" s="1"/>
    </row>
    <row r="15" spans="1:18" ht="30" customHeight="1" x14ac:dyDescent="0.3">
      <c r="A15" s="69" t="s">
        <v>27</v>
      </c>
      <c r="B15" s="63">
        <v>0</v>
      </c>
      <c r="C15" s="63">
        <v>0</v>
      </c>
      <c r="D15" s="63">
        <v>1</v>
      </c>
      <c r="E15" s="63">
        <v>0</v>
      </c>
      <c r="F15" s="62">
        <f t="shared" si="0"/>
        <v>1</v>
      </c>
      <c r="L15" s="1"/>
      <c r="Q15" s="1"/>
    </row>
    <row r="16" spans="1:18" ht="30" customHeight="1" thickBot="1" x14ac:dyDescent="0.35">
      <c r="A16" s="69" t="s">
        <v>36</v>
      </c>
      <c r="B16" s="63">
        <f>'CUADRO INDIVIDUAL'!C40</f>
        <v>260</v>
      </c>
      <c r="C16" s="63">
        <f>'CUADRO INDIVIDUAL'!C41</f>
        <v>1712</v>
      </c>
      <c r="D16" s="63">
        <f>'CUADRO INDIVIDUAL'!C42</f>
        <v>1177</v>
      </c>
      <c r="E16" s="63">
        <v>0</v>
      </c>
      <c r="F16" s="62">
        <f t="shared" si="0"/>
        <v>3149</v>
      </c>
      <c r="L16" s="1"/>
      <c r="Q16" s="1"/>
    </row>
    <row r="17" spans="1:17" ht="34.5" customHeight="1" thickTop="1" thickBot="1" x14ac:dyDescent="0.35">
      <c r="A17" s="65" t="s">
        <v>12</v>
      </c>
      <c r="B17" s="66">
        <f>SUM(B10:B15)</f>
        <v>99</v>
      </c>
      <c r="C17" s="67">
        <f>SUM(C10:C15)</f>
        <v>70</v>
      </c>
      <c r="D17" s="67">
        <f>SUM(D10:D15)</f>
        <v>28</v>
      </c>
      <c r="E17" s="66">
        <f>SUM(E10:E16)</f>
        <v>0</v>
      </c>
      <c r="F17" s="67">
        <f>SUM(F10:F16)</f>
        <v>3346</v>
      </c>
      <c r="H17" s="3"/>
      <c r="L17" s="1"/>
      <c r="Q17" s="1"/>
    </row>
    <row r="18" spans="1:17" ht="12.75" thickTop="1" x14ac:dyDescent="0.2">
      <c r="L18" s="1"/>
    </row>
    <row r="19" spans="1:17" x14ac:dyDescent="0.2">
      <c r="L19" s="1"/>
    </row>
    <row r="20" spans="1:17" x14ac:dyDescent="0.2">
      <c r="L20" s="1"/>
    </row>
    <row r="21" spans="1:17" ht="27" thickBot="1" x14ac:dyDescent="0.25">
      <c r="B21" s="95" t="s">
        <v>33</v>
      </c>
      <c r="C21" s="96"/>
      <c r="D21" s="96"/>
      <c r="E21" s="96"/>
      <c r="L21" s="1"/>
    </row>
    <row r="22" spans="1:17" ht="20.25" thickTop="1" thickBot="1" x14ac:dyDescent="0.35">
      <c r="A22" s="70"/>
      <c r="B22" s="60" t="s">
        <v>5</v>
      </c>
      <c r="C22" s="60" t="s">
        <v>7</v>
      </c>
      <c r="D22" s="60" t="s">
        <v>8</v>
      </c>
      <c r="E22" s="60" t="s">
        <v>6</v>
      </c>
      <c r="F22" s="60" t="s">
        <v>3</v>
      </c>
      <c r="I22" s="3"/>
      <c r="L22" s="1"/>
      <c r="Q22" s="1"/>
    </row>
    <row r="23" spans="1:17" ht="31.5" customHeight="1" thickTop="1" x14ac:dyDescent="0.2">
      <c r="A23" s="69" t="s">
        <v>16</v>
      </c>
      <c r="B23" s="71">
        <v>617034.32999999996</v>
      </c>
      <c r="C23" s="71">
        <v>44662.99</v>
      </c>
      <c r="D23" s="71">
        <v>23052.5</v>
      </c>
      <c r="E23" s="71">
        <v>0</v>
      </c>
      <c r="F23" s="72">
        <f>SUM(B23:E23)</f>
        <v>684749.82</v>
      </c>
      <c r="G23" s="3"/>
      <c r="L23" s="1"/>
      <c r="Q23" s="1"/>
    </row>
    <row r="24" spans="1:17" ht="28.5" customHeight="1" x14ac:dyDescent="0.2">
      <c r="A24" s="69" t="s">
        <v>17</v>
      </c>
      <c r="B24" s="71">
        <v>8250215.8300000001</v>
      </c>
      <c r="C24" s="71">
        <v>469604.79</v>
      </c>
      <c r="D24" s="71">
        <v>1175374.3</v>
      </c>
      <c r="E24" s="71">
        <v>0</v>
      </c>
      <c r="F24" s="72">
        <f t="shared" ref="F24:F29" si="1">SUM(B24:E24)</f>
        <v>9895194.9199999999</v>
      </c>
      <c r="G24" s="3"/>
      <c r="L24" s="1"/>
      <c r="Q24" s="1"/>
    </row>
    <row r="25" spans="1:17" ht="32.25" customHeight="1" x14ac:dyDescent="0.2">
      <c r="A25" s="69" t="s">
        <v>11</v>
      </c>
      <c r="B25" s="71">
        <v>1111266.96</v>
      </c>
      <c r="C25" s="71">
        <v>199107.7</v>
      </c>
      <c r="D25" s="71">
        <v>99095.81</v>
      </c>
      <c r="E25" s="71">
        <v>0</v>
      </c>
      <c r="F25" s="72">
        <f t="shared" si="1"/>
        <v>1409470.47</v>
      </c>
      <c r="G25" s="3"/>
      <c r="L25" s="1"/>
      <c r="Q25" s="1"/>
    </row>
    <row r="26" spans="1:17" ht="30" customHeight="1" x14ac:dyDescent="0.2">
      <c r="A26" s="69" t="s">
        <v>18</v>
      </c>
      <c r="B26" s="71">
        <v>0</v>
      </c>
      <c r="C26" s="71">
        <v>11850</v>
      </c>
      <c r="D26" s="71">
        <v>0</v>
      </c>
      <c r="E26" s="71">
        <v>0</v>
      </c>
      <c r="F26" s="72">
        <f t="shared" si="1"/>
        <v>11850</v>
      </c>
      <c r="G26" s="3"/>
      <c r="L26" s="1"/>
      <c r="Q26" s="1"/>
    </row>
    <row r="27" spans="1:17" ht="30" customHeight="1" x14ac:dyDescent="0.2">
      <c r="A27" s="69" t="s">
        <v>19</v>
      </c>
      <c r="B27" s="73">
        <v>6419840.5099999998</v>
      </c>
      <c r="C27" s="73">
        <v>965180.13</v>
      </c>
      <c r="D27" s="73">
        <v>160629.53</v>
      </c>
      <c r="E27" s="73">
        <v>0</v>
      </c>
      <c r="F27" s="72">
        <f t="shared" si="1"/>
        <v>7545650.1699999999</v>
      </c>
      <c r="G27" s="3"/>
      <c r="L27" s="1"/>
      <c r="Q27" s="1"/>
    </row>
    <row r="28" spans="1:17" ht="33" customHeight="1" x14ac:dyDescent="0.2">
      <c r="A28" s="69" t="s">
        <v>28</v>
      </c>
      <c r="B28" s="73">
        <v>0</v>
      </c>
      <c r="C28" s="73">
        <v>0</v>
      </c>
      <c r="D28" s="73">
        <v>1900826.45</v>
      </c>
      <c r="E28" s="73">
        <v>0</v>
      </c>
      <c r="F28" s="72">
        <f t="shared" si="1"/>
        <v>1900826.45</v>
      </c>
      <c r="G28" s="3"/>
      <c r="L28" s="1"/>
      <c r="Q28" s="1"/>
    </row>
    <row r="29" spans="1:17" ht="33" customHeight="1" thickBot="1" x14ac:dyDescent="0.25">
      <c r="A29" s="69" t="s">
        <v>36</v>
      </c>
      <c r="B29" s="73">
        <f>'CUADRO INDIVIDUAL'!D40</f>
        <v>3666645.81</v>
      </c>
      <c r="C29" s="73">
        <f>'CUADRO INDIVIDUAL'!D41</f>
        <v>3318749.35</v>
      </c>
      <c r="D29" s="73">
        <f>'CUADRO INDIVIDUAL'!D42</f>
        <v>1157316.8999999999</v>
      </c>
      <c r="E29" s="73">
        <v>0</v>
      </c>
      <c r="F29" s="72">
        <f t="shared" si="1"/>
        <v>8142712.0600000005</v>
      </c>
      <c r="G29" s="3"/>
      <c r="L29" s="1"/>
      <c r="Q29" s="1"/>
    </row>
    <row r="30" spans="1:17" ht="20.25" thickTop="1" thickBot="1" x14ac:dyDescent="0.35">
      <c r="A30" s="65" t="s">
        <v>12</v>
      </c>
      <c r="B30" s="74">
        <f>SUM(B23:B28)</f>
        <v>16398357.630000001</v>
      </c>
      <c r="C30" s="74">
        <f t="shared" ref="C30:D30" si="2">SUM(C23:C28)</f>
        <v>1690405.6099999999</v>
      </c>
      <c r="D30" s="74">
        <f t="shared" si="2"/>
        <v>3358978.59</v>
      </c>
      <c r="E30" s="74">
        <f>SUM(E23:E29)</f>
        <v>0</v>
      </c>
      <c r="F30" s="74">
        <f>SUM(F23:F29)</f>
        <v>29590453.890000001</v>
      </c>
      <c r="H30" s="3"/>
      <c r="L30" s="1"/>
      <c r="Q30" s="1"/>
    </row>
    <row r="31" spans="1:17" ht="12.75" thickTop="1" x14ac:dyDescent="0.2">
      <c r="I31" s="4"/>
      <c r="L31" s="1"/>
      <c r="N31" s="3"/>
      <c r="Q31" s="1"/>
    </row>
  </sheetData>
  <mergeCells count="3">
    <mergeCell ref="B8:E8"/>
    <mergeCell ref="B21:E21"/>
    <mergeCell ref="A5:F5"/>
  </mergeCells>
  <printOptions horizontalCentered="1" verticalCentered="1"/>
  <pageMargins left="0" right="0" top="0.94488188976377963" bottom="0.35433070866141736" header="0.31496062992125984" footer="0.31496062992125984"/>
  <pageSetup paperSize="9" scale="6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  <vt:lpstr>'CUADRO INDIVIDUAL'!Títulos_a_imprimir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2020-12-14T12:14:31Z</cp:lastPrinted>
  <dcterms:created xsi:type="dcterms:W3CDTF">2018-03-22T08:57:49Z</dcterms:created>
  <dcterms:modified xsi:type="dcterms:W3CDTF">2020-12-14T12:14:50Z</dcterms:modified>
</cp:coreProperties>
</file>