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RTAL 2021\INFORMACION ECON PRESUP Y ESTADIST\CONTRATACION\INFORMACION ESTADISTICA CONTRACTUAL\PUBLICADO\"/>
    </mc:Choice>
  </mc:AlternateContent>
  <bookViews>
    <workbookView xWindow="0" yWindow="0" windowWidth="28800" windowHeight="12300"/>
  </bookViews>
  <sheets>
    <sheet name="VOLUMEN GLOBAL" sheetId="5" r:id="rId1"/>
    <sheet name="CUADRO INDIVIDUAL" sheetId="1" r:id="rId2"/>
    <sheet name="TOTALES" sheetId="7" r:id="rId3"/>
    <sheet name="Gráfico TOTALES - Importes" sheetId="10" r:id="rId4"/>
    <sheet name="Gráfico TOTALES - Contratos" sheetId="9" r:id="rId5"/>
    <sheet name="Gráfico TOTALES - Porcentajes" sheetId="11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7" l="1"/>
  <c r="E14" i="7"/>
  <c r="E33" i="1"/>
  <c r="D25" i="7" s="1"/>
  <c r="E32" i="1"/>
  <c r="C25" i="7" s="1"/>
  <c r="E31" i="1"/>
  <c r="B25" i="7" s="1"/>
  <c r="D33" i="1"/>
  <c r="D14" i="7" s="1"/>
  <c r="D32" i="1"/>
  <c r="C14" i="7" s="1"/>
  <c r="D31" i="1"/>
  <c r="B14" i="7" s="1"/>
  <c r="K22" i="1"/>
  <c r="E24" i="7" s="1"/>
  <c r="K21" i="1"/>
  <c r="D24" i="7" s="1"/>
  <c r="K20" i="1"/>
  <c r="C24" i="7" s="1"/>
  <c r="K19" i="1"/>
  <c r="B24" i="7" s="1"/>
  <c r="J22" i="1"/>
  <c r="E13" i="7" s="1"/>
  <c r="J21" i="1"/>
  <c r="D13" i="7" s="1"/>
  <c r="J20" i="1"/>
  <c r="C13" i="7" s="1"/>
  <c r="J19" i="1"/>
  <c r="B13" i="7" s="1"/>
  <c r="E22" i="1"/>
  <c r="E22" i="7" s="1"/>
  <c r="E21" i="1"/>
  <c r="D22" i="7" s="1"/>
  <c r="E20" i="1"/>
  <c r="C22" i="7" s="1"/>
  <c r="E19" i="1"/>
  <c r="B22" i="7" s="1"/>
  <c r="D22" i="1"/>
  <c r="E11" i="7" s="1"/>
  <c r="D21" i="1"/>
  <c r="D11" i="7" s="1"/>
  <c r="D20" i="1"/>
  <c r="C11" i="7" s="1"/>
  <c r="D19" i="1"/>
  <c r="B11" i="7" s="1"/>
  <c r="K12" i="1"/>
  <c r="E23" i="7" s="1"/>
  <c r="K11" i="1"/>
  <c r="D23" i="7" s="1"/>
  <c r="K10" i="1"/>
  <c r="C23" i="7" s="1"/>
  <c r="K9" i="1"/>
  <c r="B23" i="7" s="1"/>
  <c r="J12" i="1"/>
  <c r="E12" i="7" s="1"/>
  <c r="J11" i="1"/>
  <c r="D12" i="7" s="1"/>
  <c r="J10" i="1"/>
  <c r="C12" i="7" s="1"/>
  <c r="J9" i="1"/>
  <c r="B12" i="7" s="1"/>
  <c r="E12" i="1"/>
  <c r="E21" i="7" s="1"/>
  <c r="E11" i="1"/>
  <c r="D21" i="7" s="1"/>
  <c r="E10" i="1"/>
  <c r="C21" i="7" s="1"/>
  <c r="E9" i="1"/>
  <c r="B21" i="7" s="1"/>
  <c r="D12" i="1"/>
  <c r="E10" i="7" s="1"/>
  <c r="D11" i="1"/>
  <c r="D10" i="7" s="1"/>
  <c r="D10" i="1"/>
  <c r="C10" i="7" s="1"/>
  <c r="D9" i="1"/>
  <c r="B10" i="7" s="1"/>
  <c r="O10" i="5" l="1"/>
  <c r="O11" i="5"/>
  <c r="O12" i="5"/>
  <c r="O13" i="5"/>
  <c r="O9" i="5"/>
  <c r="N10" i="5" l="1"/>
  <c r="N11" i="5"/>
  <c r="N12" i="5"/>
  <c r="N13" i="5"/>
  <c r="N9" i="5"/>
  <c r="N14" i="5" l="1"/>
  <c r="F22" i="7"/>
  <c r="F23" i="7"/>
  <c r="F24" i="7"/>
  <c r="F25" i="7"/>
  <c r="F21" i="7"/>
  <c r="F11" i="7"/>
  <c r="F12" i="7"/>
  <c r="F13" i="7"/>
  <c r="F14" i="7"/>
  <c r="F10" i="7"/>
  <c r="K23" i="1"/>
  <c r="J23" i="1"/>
  <c r="E23" i="1"/>
  <c r="D23" i="1"/>
  <c r="K13" i="1"/>
  <c r="J13" i="1"/>
  <c r="E13" i="1"/>
  <c r="D13" i="1"/>
  <c r="F26" i="7" l="1"/>
  <c r="E26" i="7"/>
  <c r="C26" i="7"/>
  <c r="D26" i="7"/>
  <c r="B26" i="7"/>
  <c r="D15" i="7"/>
  <c r="C15" i="7"/>
  <c r="E15" i="7"/>
  <c r="B15" i="7"/>
  <c r="F15" i="7" l="1"/>
  <c r="J13" i="5"/>
  <c r="C14" i="5"/>
  <c r="D13" i="5" s="1"/>
  <c r="K14" i="5"/>
  <c r="L14" i="5"/>
  <c r="M12" i="5" s="1"/>
  <c r="E14" i="5"/>
  <c r="F14" i="5"/>
  <c r="G13" i="5" s="1"/>
  <c r="H14" i="5"/>
  <c r="I14" i="5"/>
  <c r="J11" i="5" s="1"/>
  <c r="B14" i="5"/>
  <c r="L22" i="1"/>
  <c r="G11" i="5" l="1"/>
  <c r="O14" i="5"/>
  <c r="M14" i="5"/>
  <c r="D11" i="5"/>
  <c r="M10" i="5"/>
  <c r="D12" i="5"/>
  <c r="M9" i="5"/>
  <c r="M11" i="5"/>
  <c r="G12" i="5"/>
  <c r="J9" i="5"/>
  <c r="J10" i="5"/>
  <c r="D9" i="5"/>
  <c r="D10" i="5"/>
  <c r="M13" i="5"/>
  <c r="G9" i="5"/>
  <c r="G10" i="5"/>
  <c r="J12" i="5"/>
  <c r="L21" i="1"/>
  <c r="L20" i="1"/>
  <c r="L19" i="1"/>
  <c r="L9" i="1"/>
  <c r="J14" i="5" l="1"/>
  <c r="D14" i="5"/>
  <c r="G14" i="5"/>
  <c r="L23" i="1"/>
  <c r="L12" i="1"/>
  <c r="L11" i="1"/>
  <c r="L10" i="1"/>
  <c r="L13" i="1" l="1"/>
  <c r="E35" i="1" l="1"/>
  <c r="D35" i="1"/>
  <c r="F9" i="1"/>
  <c r="F34" i="1" l="1"/>
  <c r="F32" i="1"/>
  <c r="F33" i="1"/>
  <c r="F11" i="1"/>
  <c r="F22" i="1"/>
  <c r="F20" i="1"/>
  <c r="F21" i="1"/>
  <c r="F19" i="1"/>
  <c r="F31" i="1"/>
  <c r="F10" i="1"/>
  <c r="F12" i="1"/>
  <c r="F13" i="1" l="1"/>
  <c r="F35" i="1"/>
  <c r="F23" i="1"/>
</calcChain>
</file>

<file path=xl/sharedStrings.xml><?xml version="1.0" encoding="utf-8"?>
<sst xmlns="http://schemas.openxmlformats.org/spreadsheetml/2006/main" count="110" uniqueCount="33">
  <si>
    <t>%</t>
  </si>
  <si>
    <t>Documento reelaborado por la Unidad de Transparencia</t>
  </si>
  <si>
    <t>NumContratos</t>
  </si>
  <si>
    <t>Precio con IVA</t>
  </si>
  <si>
    <t>TOTALES</t>
  </si>
  <si>
    <t>Tipo de Contratos</t>
  </si>
  <si>
    <t>OBRAS</t>
  </si>
  <si>
    <t>ARRENDAMIENTOS</t>
  </si>
  <si>
    <t>SERVICIOS</t>
  </si>
  <si>
    <t>SUMINISTROS</t>
  </si>
  <si>
    <t>Procedimiento Abierto</t>
  </si>
  <si>
    <t>Procedimiento Abierto Simplificado</t>
  </si>
  <si>
    <t xml:space="preserve"> Contratos Menores</t>
  </si>
  <si>
    <t xml:space="preserve"> Procedimiento Abierto Super Simplificado</t>
  </si>
  <si>
    <t xml:space="preserve"> Procedimiento Negociado</t>
  </si>
  <si>
    <t>PROCEDIMIENTO ABIERTO</t>
  </si>
  <si>
    <t>Número 
Contratos</t>
  </si>
  <si>
    <t>% sobre total</t>
  </si>
  <si>
    <t>PROCEDIMIENTO ABIERTO SIMPLIFICADO</t>
  </si>
  <si>
    <t>PROCEDIMIENTO ABIERTO SUPER SIMPLIFICADO</t>
  </si>
  <si>
    <t>PROCEDIMIENTO NEGOCIADO</t>
  </si>
  <si>
    <t>CONTRATOS MENORES</t>
  </si>
  <si>
    <t>Sumas totales</t>
  </si>
  <si>
    <t>IMPORTE CON IVA</t>
  </si>
  <si>
    <t>Nº Total Contratos</t>
  </si>
  <si>
    <t>Totales  en euros (€)</t>
  </si>
  <si>
    <r>
      <t xml:space="preserve">Fuente: </t>
    </r>
    <r>
      <rPr>
        <b/>
        <sz val="9"/>
        <color theme="1"/>
        <rFont val="Calibri"/>
        <family val="2"/>
        <scheme val="minor"/>
      </rPr>
      <t>CONTRATACIÓN, REGISTRO CONTRATOS MENORES Y TRANSPARENCIA</t>
    </r>
  </si>
  <si>
    <t>DATOS ESTADÍSTICOS SOBRE EL PORCENTAJE EN VOLUMEN PRESUPUESTARIO DE CONTRATOS ADJUDICADOS A TRAVÉS DE CADA UNO DE LOS PROCEDIMIENTOS PREVISTOS EN LA LEGISLACIÓN DE CONTRATOS DEL SECTOR PÚBLICO 
AÑO 2020</t>
  </si>
  <si>
    <t>DATOS ESTADÍSTICOS SOBRE EL PORCENTAJE EN VOLUMEN PRESUPUESTARIO DE CONTRATOS ADJUDICADOS A TRAVÉS DE CADA UNO DE LOS PROCEDIMIENTOS PREVISTOS EN LA LEGISLACIÓN DE CONTRATOS DEL SECTOR PÚBLICO - AÑO 2020</t>
  </si>
  <si>
    <t>DATOS ESTADÍSTICOS SOBRE EL PORCENTAJE EN VOLUMEN PRESUPUESTARIO DE CONTRATOS ADJUDICADOS
 A TRAVÉS DE CADA UNO DE LOS PROCEDIMIENTOS PREVISTOS EN LA LEGISLACIÓN DE CONTRATOS DEL SECTOR PÚBLICO AÑO 2020</t>
  </si>
  <si>
    <t>Número de Contratos adjudicados año 2020</t>
  </si>
  <si>
    <t>Importes Totales contratos adjudicados año 2020</t>
  </si>
  <si>
    <r>
      <t xml:space="preserve">Versión: </t>
    </r>
    <r>
      <rPr>
        <b/>
        <sz val="9"/>
        <color theme="1"/>
        <rFont val="Calibri"/>
        <family val="2"/>
        <scheme val="minor"/>
      </rPr>
      <t>8 de marzo 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</si>
</sst>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,##0.00\ &quot;€&quot;;[Red]#,##0.00\ &quot;€&quot;"/>
    <numFmt numFmtId="165" formatCode="#,##0.00;[Red]#,##0.00"/>
    <numFmt numFmtId="166" formatCode="#,##0.00\ &quot;€&quot;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002060"/>
      </left>
      <right style="double">
        <color rgb="FF002060"/>
      </right>
      <top/>
      <bottom style="double">
        <color rgb="FF002060"/>
      </bottom>
      <diagonal/>
    </border>
    <border>
      <left style="thin">
        <color auto="1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166" fontId="0" fillId="0" borderId="1" xfId="0" applyNumberFormat="1" applyFont="1" applyBorder="1"/>
    <xf numFmtId="165" fontId="0" fillId="0" borderId="1" xfId="0" applyNumberFormat="1" applyFont="1" applyFill="1" applyBorder="1" applyAlignment="1">
      <alignment horizontal="center" vertical="center"/>
    </xf>
    <xf numFmtId="44" fontId="0" fillId="0" borderId="1" xfId="0" applyNumberFormat="1" applyFont="1" applyBorder="1"/>
    <xf numFmtId="0" fontId="1" fillId="0" borderId="0" xfId="0" applyFont="1" applyBorder="1" applyAlignment="1">
      <alignment horizontal="center"/>
    </xf>
    <xf numFmtId="164" fontId="0" fillId="0" borderId="1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right"/>
    </xf>
    <xf numFmtId="165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right"/>
    </xf>
    <xf numFmtId="0" fontId="1" fillId="5" borderId="4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" fontId="0" fillId="4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" fontId="0" fillId="4" borderId="6" xfId="0" applyNumberFormat="1" applyFont="1" applyFill="1" applyBorder="1" applyAlignment="1">
      <alignment horizontal="center" vertical="center"/>
    </xf>
    <xf numFmtId="166" fontId="0" fillId="0" borderId="6" xfId="0" applyNumberFormat="1" applyFont="1" applyBorder="1" applyAlignment="1">
      <alignment horizontal="center" vertical="center"/>
    </xf>
    <xf numFmtId="3" fontId="0" fillId="4" borderId="6" xfId="0" applyNumberFormat="1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 vertical="center"/>
    </xf>
    <xf numFmtId="166" fontId="12" fillId="0" borderId="8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1" fontId="15" fillId="4" borderId="1" xfId="0" applyNumberFormat="1" applyFont="1" applyFill="1" applyBorder="1" applyAlignment="1">
      <alignment horizontal="center" vertical="center"/>
    </xf>
    <xf numFmtId="1" fontId="15" fillId="4" borderId="6" xfId="0" applyNumberFormat="1" applyFont="1" applyFill="1" applyBorder="1" applyAlignment="1">
      <alignment horizontal="center" vertical="center"/>
    </xf>
    <xf numFmtId="3" fontId="15" fillId="4" borderId="6" xfId="0" applyNumberFormat="1" applyFont="1" applyFill="1" applyBorder="1" applyAlignment="1">
      <alignment horizontal="center" vertical="center"/>
    </xf>
    <xf numFmtId="1" fontId="16" fillId="0" borderId="8" xfId="0" applyNumberFormat="1" applyFont="1" applyBorder="1" applyAlignment="1">
      <alignment horizontal="center" vertical="center"/>
    </xf>
    <xf numFmtId="3" fontId="16" fillId="0" borderId="8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166" fontId="15" fillId="0" borderId="6" xfId="0" applyNumberFormat="1" applyFont="1" applyBorder="1" applyAlignment="1">
      <alignment horizontal="center" vertical="center"/>
    </xf>
    <xf numFmtId="166" fontId="16" fillId="0" borderId="8" xfId="0" applyNumberFormat="1" applyFont="1" applyBorder="1" applyAlignment="1">
      <alignment horizontal="center" vertical="center"/>
    </xf>
    <xf numFmtId="0" fontId="16" fillId="0" borderId="9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right" vertical="center" wrapText="1"/>
    </xf>
    <xf numFmtId="3" fontId="15" fillId="0" borderId="1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right"/>
    </xf>
    <xf numFmtId="166" fontId="1" fillId="3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5" fillId="6" borderId="0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2060"/>
                </a:solidFill>
              </a:rPr>
              <a:t>VOLUMEN DE CONTRATOS EN EUROS (€) - AÑO 2020</a:t>
            </a:r>
          </a:p>
        </c:rich>
      </c:tx>
      <c:overlay val="0"/>
      <c:spPr>
        <a:solidFill>
          <a:schemeClr val="accent6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TOTALES!$B$20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TOTALES!$B$26</c:f>
              <c:numCache>
                <c:formatCode>#,##0.00\ "€"</c:formatCode>
                <c:ptCount val="1"/>
                <c:pt idx="0">
                  <c:v>12447953.65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97-4C6C-92D2-C8EE61C0185E}"/>
            </c:ext>
          </c:extLst>
        </c:ser>
        <c:ser>
          <c:idx val="1"/>
          <c:order val="1"/>
          <c:tx>
            <c:strRef>
              <c:f>TOTALES!$C$20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TOTALES!$C$26</c:f>
              <c:numCache>
                <c:formatCode>#,##0.00\ "€"</c:formatCode>
                <c:ptCount val="1"/>
                <c:pt idx="0">
                  <c:v>6167529.9199999999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87E-479F-843E-C35E58E889C6}"/>
            </c:ext>
          </c:extLst>
        </c:ser>
        <c:ser>
          <c:idx val="2"/>
          <c:order val="2"/>
          <c:tx>
            <c:strRef>
              <c:f>TOTALES!$D$20</c:f>
              <c:strCache>
                <c:ptCount val="1"/>
                <c:pt idx="0">
                  <c:v>SUMINISTROS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TOTALES!$D$26</c:f>
              <c:numCache>
                <c:formatCode>#,##0.00\ "€"</c:formatCode>
                <c:ptCount val="1"/>
                <c:pt idx="0">
                  <c:v>4653569.5599999996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87E-479F-843E-C35E58E889C6}"/>
            </c:ext>
          </c:extLst>
        </c:ser>
        <c:ser>
          <c:idx val="3"/>
          <c:order val="3"/>
          <c:tx>
            <c:strRef>
              <c:f>TOTALES!$E$20</c:f>
              <c:strCache>
                <c:ptCount val="1"/>
                <c:pt idx="0">
                  <c:v>ARRENDAMIENTOS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TOTALES!$E$26</c:f>
              <c:numCache>
                <c:formatCode>#,##0.00\ "€"</c:formatCode>
                <c:ptCount val="1"/>
                <c:pt idx="0">
                  <c:v>234174.03999999998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87E-479F-843E-C35E58E88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93328344"/>
        <c:axId val="993328672"/>
      </c:barChart>
      <c:catAx>
        <c:axId val="9933283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3328672"/>
        <c:crosses val="autoZero"/>
        <c:auto val="1"/>
        <c:lblAlgn val="ctr"/>
        <c:lblOffset val="100"/>
        <c:noMultiLvlLbl val="0"/>
      </c:catAx>
      <c:valAx>
        <c:axId val="99332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3328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de contratos adjudicados año 2020</a:t>
            </a:r>
          </a:p>
        </c:rich>
      </c:tx>
      <c:layout>
        <c:manualLayout>
          <c:xMode val="edge"/>
          <c:yMode val="edge"/>
          <c:x val="0.27231311316397722"/>
          <c:y val="4.1991924985889724E-2"/>
        </c:manualLayout>
      </c:layout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TOTALES!$B$9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dLbl>
              <c:idx val="4"/>
              <c:layout>
                <c:manualLayout>
                  <c:x val="-8.2262206356579892E-3"/>
                  <c:y val="-2.22841225626740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0A-43CF-8502-F883667BDB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TOTALES!$A$10:$A$14</c:f>
              <c:strCache>
                <c:ptCount val="5"/>
                <c:pt idx="0">
                  <c:v>PROCEDIMIENTO ABIERTO</c:v>
                </c:pt>
                <c:pt idx="1">
                  <c:v>PROCEDIMIENTO ABIERTO SIMPLIFICADO</c:v>
                </c:pt>
                <c:pt idx="2">
                  <c:v>PROCEDIMIENTO ABIERTO SUPER SIMPLIFICADO</c:v>
                </c:pt>
                <c:pt idx="3">
                  <c:v>PROCEDIMIENTO NEGOCIADO</c:v>
                </c:pt>
                <c:pt idx="4">
                  <c:v>CONTRATOS MENORES</c:v>
                </c:pt>
              </c:strCache>
            </c:strRef>
          </c:cat>
          <c:val>
            <c:numRef>
              <c:f>TOTALES!$B$10:$B$14</c:f>
              <c:numCache>
                <c:formatCode>0</c:formatCode>
                <c:ptCount val="5"/>
                <c:pt idx="0">
                  <c:v>0</c:v>
                </c:pt>
                <c:pt idx="1">
                  <c:v>57</c:v>
                </c:pt>
                <c:pt idx="2">
                  <c:v>33</c:v>
                </c:pt>
                <c:pt idx="3">
                  <c:v>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8-4F22-8344-0CB52E64F4C4}"/>
            </c:ext>
          </c:extLst>
        </c:ser>
        <c:ser>
          <c:idx val="1"/>
          <c:order val="1"/>
          <c:tx>
            <c:strRef>
              <c:f>TOTALES!$C$9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dLbl>
              <c:idx val="4"/>
              <c:layout>
                <c:manualLayout>
                  <c:x val="-8.226220635657989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0A-43CF-8502-F883667BDB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TOTALES!$A$10:$A$14</c:f>
              <c:strCache>
                <c:ptCount val="5"/>
                <c:pt idx="0">
                  <c:v>PROCEDIMIENTO ABIERTO</c:v>
                </c:pt>
                <c:pt idx="1">
                  <c:v>PROCEDIMIENTO ABIERTO SIMPLIFICADO</c:v>
                </c:pt>
                <c:pt idx="2">
                  <c:v>PROCEDIMIENTO ABIERTO SUPER SIMPLIFICADO</c:v>
                </c:pt>
                <c:pt idx="3">
                  <c:v>PROCEDIMIENTO NEGOCIADO</c:v>
                </c:pt>
                <c:pt idx="4">
                  <c:v>CONTRATOS MENORES</c:v>
                </c:pt>
              </c:strCache>
            </c:strRef>
          </c:cat>
          <c:val>
            <c:numRef>
              <c:f>TOTALES!$C$10:$C$14</c:f>
              <c:numCache>
                <c:formatCode>0</c:formatCode>
                <c:ptCount val="5"/>
                <c:pt idx="0">
                  <c:v>31</c:v>
                </c:pt>
                <c:pt idx="1">
                  <c:v>75</c:v>
                </c:pt>
                <c:pt idx="2">
                  <c:v>19</c:v>
                </c:pt>
                <c:pt idx="3">
                  <c:v>2</c:v>
                </c:pt>
                <c:pt idx="4" formatCode="#,##0">
                  <c:v>1195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8-4F22-8344-0CB52E64F4C4}"/>
            </c:ext>
          </c:extLst>
        </c:ser>
        <c:ser>
          <c:idx val="2"/>
          <c:order val="2"/>
          <c:tx>
            <c:strRef>
              <c:f>TOTALES!$D$9</c:f>
              <c:strCache>
                <c:ptCount val="1"/>
                <c:pt idx="0">
                  <c:v>SUMINISTROS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TOTALES!$A$10:$A$14</c:f>
              <c:strCache>
                <c:ptCount val="5"/>
                <c:pt idx="0">
                  <c:v>PROCEDIMIENTO ABIERTO</c:v>
                </c:pt>
                <c:pt idx="1">
                  <c:v>PROCEDIMIENTO ABIERTO SIMPLIFICADO</c:v>
                </c:pt>
                <c:pt idx="2">
                  <c:v>PROCEDIMIENTO ABIERTO SUPER SIMPLIFICADO</c:v>
                </c:pt>
                <c:pt idx="3">
                  <c:v>PROCEDIMIENTO NEGOCIADO</c:v>
                </c:pt>
                <c:pt idx="4">
                  <c:v>CONTRATOS MENORES</c:v>
                </c:pt>
              </c:strCache>
            </c:strRef>
          </c:cat>
          <c:val>
            <c:numRef>
              <c:f>TOTALES!$D$10:$D$14</c:f>
              <c:numCache>
                <c:formatCode>0</c:formatCode>
                <c:ptCount val="5"/>
                <c:pt idx="0">
                  <c:v>26</c:v>
                </c:pt>
                <c:pt idx="1">
                  <c:v>13</c:v>
                </c:pt>
                <c:pt idx="2">
                  <c:v>2</c:v>
                </c:pt>
                <c:pt idx="3">
                  <c:v>9</c:v>
                </c:pt>
                <c:pt idx="4" formatCode="#,##0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8-4F22-8344-0CB52E64F4C4}"/>
            </c:ext>
          </c:extLst>
        </c:ser>
        <c:ser>
          <c:idx val="3"/>
          <c:order val="3"/>
          <c:tx>
            <c:strRef>
              <c:f>TOTALES!$E$9</c:f>
              <c:strCache>
                <c:ptCount val="1"/>
                <c:pt idx="0">
                  <c:v>ARRENDAMIENTOS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TOTALES!$A$10:$A$14</c:f>
              <c:strCache>
                <c:ptCount val="5"/>
                <c:pt idx="0">
                  <c:v>PROCEDIMIENTO ABIERTO</c:v>
                </c:pt>
                <c:pt idx="1">
                  <c:v>PROCEDIMIENTO ABIERTO SIMPLIFICADO</c:v>
                </c:pt>
                <c:pt idx="2">
                  <c:v>PROCEDIMIENTO ABIERTO SUPER SIMPLIFICADO</c:v>
                </c:pt>
                <c:pt idx="3">
                  <c:v>PROCEDIMIENTO NEGOCIADO</c:v>
                </c:pt>
                <c:pt idx="4">
                  <c:v>CONTRATOS MENORES</c:v>
                </c:pt>
              </c:strCache>
            </c:strRef>
          </c:cat>
          <c:val>
            <c:numRef>
              <c:f>TOTALES!$E$10:$E$14</c:f>
              <c:numCache>
                <c:formatCode>0</c:formatCode>
                <c:ptCount val="5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48-4F22-8344-0CB52E64F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297813736"/>
        <c:axId val="297820296"/>
        <c:axId val="0"/>
      </c:bar3DChart>
      <c:catAx>
        <c:axId val="297813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820296"/>
        <c:crosses val="autoZero"/>
        <c:auto val="1"/>
        <c:lblAlgn val="ctr"/>
        <c:lblOffset val="100"/>
        <c:noMultiLvlLbl val="0"/>
      </c:catAx>
      <c:valAx>
        <c:axId val="29782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813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 PORCENTUAL (%) - AÑO 2020</a:t>
            </a:r>
          </a:p>
        </c:rich>
      </c:tx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E7A-47A6-A973-538982DB342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E7A-47A6-A973-538982DB342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E7A-47A6-A973-538982DB342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E7A-47A6-A973-538982DB342D}"/>
              </c:ext>
            </c:extLst>
          </c:dPt>
          <c:dLbls>
            <c:dLbl>
              <c:idx val="0"/>
              <c:layout>
                <c:manualLayout>
                  <c:x val="-0.30924295775598198"/>
                  <c:y val="-0.1459422279735924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7A-47A6-A973-538982DB342D}"/>
                </c:ext>
              </c:extLst>
            </c:dLbl>
            <c:dLbl>
              <c:idx val="1"/>
              <c:layout>
                <c:manualLayout>
                  <c:x val="0.26241697805574676"/>
                  <c:y val="-0.21759691180663707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7A-47A6-A973-538982DB342D}"/>
                </c:ext>
              </c:extLst>
            </c:dLbl>
            <c:dLbl>
              <c:idx val="2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E7A-47A6-A973-538982DB342D}"/>
                </c:ext>
              </c:extLst>
            </c:dLbl>
            <c:dLbl>
              <c:idx val="3"/>
              <c:layout>
                <c:manualLayout>
                  <c:x val="-0.36641543518023106"/>
                  <c:y val="1.070463442061554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7A-47A6-A973-538982DB342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TOTALES!$B$20:$E$20</c:f>
              <c:strCache>
                <c:ptCount val="4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</c:strCache>
            </c:strRef>
          </c:cat>
          <c:val>
            <c:numRef>
              <c:f>TOTALES!$B$26:$E$26</c:f>
              <c:numCache>
                <c:formatCode>#,##0.00\ "€"</c:formatCode>
                <c:ptCount val="4"/>
                <c:pt idx="0">
                  <c:v>12447953.65</c:v>
                </c:pt>
                <c:pt idx="1">
                  <c:v>6167529.9199999999</c:v>
                </c:pt>
                <c:pt idx="2">
                  <c:v>4653569.5599999996</c:v>
                </c:pt>
                <c:pt idx="3">
                  <c:v>234174.03999999998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E7A-47A6-A973-538982DB342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</oddHeader>
  </headerFooter>
  <drawing r:id="rId2"/>
  <legacyDrawingHF r:id="rId3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</oddHeader>
  </headerFooter>
  <drawing r:id="rId2"/>
  <legacyDrawingHF r:id="rId3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</oddHead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63063" cy="5699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63063" cy="5699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63063" cy="5699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zoomScaleNormal="100" workbookViewId="0">
      <selection activeCell="B7" sqref="B7:D7"/>
    </sheetView>
  </sheetViews>
  <sheetFormatPr baseColWidth="10" defaultColWidth="31.7109375" defaultRowHeight="12" x14ac:dyDescent="0.2"/>
  <cols>
    <col min="1" max="1" width="32" style="1" customWidth="1"/>
    <col min="2" max="2" width="9.140625" style="1" customWidth="1"/>
    <col min="3" max="3" width="17.5703125" style="1" customWidth="1"/>
    <col min="4" max="4" width="9.5703125" style="1" customWidth="1"/>
    <col min="5" max="5" width="8.42578125" style="1" bestFit="1" customWidth="1"/>
    <col min="6" max="6" width="17.7109375" style="1" customWidth="1"/>
    <col min="7" max="7" width="7.7109375" style="1" customWidth="1"/>
    <col min="8" max="8" width="8.42578125" style="1" bestFit="1" customWidth="1"/>
    <col min="9" max="9" width="17" style="4" customWidth="1"/>
    <col min="10" max="11" width="7.5703125" style="1" customWidth="1"/>
    <col min="12" max="12" width="14.140625" style="1" customWidth="1"/>
    <col min="13" max="13" width="13.140625" style="1" customWidth="1"/>
    <col min="14" max="14" width="10.7109375" style="1" customWidth="1"/>
    <col min="15" max="15" width="20" style="1" customWidth="1"/>
    <col min="16" max="16" width="10.85546875" style="1" customWidth="1"/>
    <col min="17" max="17" width="14.85546875" style="1" customWidth="1"/>
    <col min="18" max="18" width="14.85546875" style="3" customWidth="1"/>
    <col min="19" max="19" width="10.42578125" style="1" customWidth="1"/>
    <col min="20" max="16384" width="31.7109375" style="1"/>
  </cols>
  <sheetData>
    <row r="1" spans="1:19" x14ac:dyDescent="0.2">
      <c r="H1" s="1" t="s">
        <v>1</v>
      </c>
    </row>
    <row r="2" spans="1:19" x14ac:dyDescent="0.2">
      <c r="A2" s="1" t="s">
        <v>32</v>
      </c>
    </row>
    <row r="3" spans="1:19" x14ac:dyDescent="0.2">
      <c r="H3" s="1" t="s">
        <v>26</v>
      </c>
    </row>
    <row r="4" spans="1:19" ht="16.5" customHeight="1" x14ac:dyDescent="0.2"/>
    <row r="5" spans="1:19" ht="64.5" customHeight="1" x14ac:dyDescent="0.35">
      <c r="A5" s="70" t="s">
        <v>27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31"/>
      <c r="Q5" s="31"/>
      <c r="R5" s="31"/>
      <c r="S5" s="31"/>
    </row>
    <row r="6" spans="1:19" ht="21.75" thickBot="1" x14ac:dyDescent="0.4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31"/>
      <c r="Q6" s="31"/>
      <c r="R6" s="31"/>
      <c r="S6" s="31"/>
    </row>
    <row r="7" spans="1:19" s="4" customFormat="1" ht="24.75" customHeight="1" thickTop="1" thickBot="1" x14ac:dyDescent="0.45">
      <c r="A7" s="29"/>
      <c r="B7" s="71" t="s">
        <v>6</v>
      </c>
      <c r="C7" s="71"/>
      <c r="D7" s="71"/>
      <c r="E7" s="71" t="s">
        <v>8</v>
      </c>
      <c r="F7" s="71"/>
      <c r="G7" s="71"/>
      <c r="H7" s="71" t="s">
        <v>9</v>
      </c>
      <c r="I7" s="71"/>
      <c r="J7" s="71"/>
      <c r="K7" s="71" t="s">
        <v>7</v>
      </c>
      <c r="L7" s="71"/>
      <c r="M7" s="71"/>
      <c r="N7" s="63"/>
      <c r="O7" s="29"/>
      <c r="P7" s="29"/>
      <c r="Q7" s="29"/>
      <c r="R7" s="29"/>
      <c r="S7" s="29"/>
    </row>
    <row r="8" spans="1:19" s="37" customFormat="1" ht="23.25" thickTop="1" x14ac:dyDescent="0.25">
      <c r="B8" s="43" t="s">
        <v>16</v>
      </c>
      <c r="C8" s="44" t="s">
        <v>23</v>
      </c>
      <c r="D8" s="45" t="s">
        <v>17</v>
      </c>
      <c r="E8" s="43" t="s">
        <v>16</v>
      </c>
      <c r="F8" s="44" t="s">
        <v>23</v>
      </c>
      <c r="G8" s="45" t="s">
        <v>17</v>
      </c>
      <c r="H8" s="43" t="s">
        <v>16</v>
      </c>
      <c r="I8" s="44" t="s">
        <v>23</v>
      </c>
      <c r="J8" s="45" t="s">
        <v>17</v>
      </c>
      <c r="K8" s="43" t="s">
        <v>16</v>
      </c>
      <c r="L8" s="44" t="s">
        <v>23</v>
      </c>
      <c r="M8" s="45" t="s">
        <v>17</v>
      </c>
      <c r="N8" s="43" t="s">
        <v>24</v>
      </c>
      <c r="O8" s="39" t="s">
        <v>25</v>
      </c>
      <c r="P8" s="36"/>
      <c r="Q8" s="36"/>
      <c r="R8" s="36"/>
      <c r="S8" s="36"/>
    </row>
    <row r="9" spans="1:19" s="37" customFormat="1" ht="39.950000000000003" customHeight="1" x14ac:dyDescent="0.25">
      <c r="A9" s="32" t="s">
        <v>15</v>
      </c>
      <c r="B9" s="38">
        <v>0</v>
      </c>
      <c r="C9" s="33">
        <v>0</v>
      </c>
      <c r="D9" s="34">
        <f>(C9*100)/$C$14</f>
        <v>0</v>
      </c>
      <c r="E9" s="38">
        <v>31</v>
      </c>
      <c r="F9" s="33">
        <v>2175813.41</v>
      </c>
      <c r="G9" s="35">
        <f>(F9*100)/$F$14</f>
        <v>35.278522167266601</v>
      </c>
      <c r="H9" s="38">
        <v>26</v>
      </c>
      <c r="I9" s="33">
        <v>1929249.12</v>
      </c>
      <c r="J9" s="35">
        <f>(I9*100)/$I$14</f>
        <v>41.45740372257378</v>
      </c>
      <c r="K9" s="38">
        <v>1</v>
      </c>
      <c r="L9" s="33">
        <v>136018.84</v>
      </c>
      <c r="M9" s="35">
        <f t="shared" ref="M9:M14" si="0">(L9*100)/$L$14</f>
        <v>58.084508428005094</v>
      </c>
      <c r="N9" s="38">
        <f>B9+E9+H9+K9</f>
        <v>58</v>
      </c>
      <c r="O9" s="33">
        <f>C9+F9+I9+L9</f>
        <v>4241081.37</v>
      </c>
      <c r="P9" s="36"/>
      <c r="Q9" s="36"/>
      <c r="R9" s="36"/>
      <c r="S9" s="36"/>
    </row>
    <row r="10" spans="1:19" s="37" customFormat="1" ht="39.950000000000003" customHeight="1" x14ac:dyDescent="0.25">
      <c r="A10" s="32" t="s">
        <v>18</v>
      </c>
      <c r="B10" s="38">
        <v>57</v>
      </c>
      <c r="C10" s="33">
        <v>10949183.41</v>
      </c>
      <c r="D10" s="34">
        <f t="shared" ref="D10:D13" si="1">(C10*100)/$C$14</f>
        <v>87.959705810761918</v>
      </c>
      <c r="E10" s="38">
        <v>75</v>
      </c>
      <c r="F10" s="33">
        <v>1043759.36</v>
      </c>
      <c r="G10" s="35">
        <f t="shared" ref="G10:G13" si="2">(F10*100)/$F$14</f>
        <v>16.923458394831751</v>
      </c>
      <c r="H10" s="38">
        <v>13</v>
      </c>
      <c r="I10" s="33">
        <v>489352.42</v>
      </c>
      <c r="J10" s="35">
        <f t="shared" ref="J10:J13" si="3">(I10*100)/$I$14</f>
        <v>10.515635657544571</v>
      </c>
      <c r="K10" s="38">
        <v>2</v>
      </c>
      <c r="L10" s="33">
        <v>98155.199999999997</v>
      </c>
      <c r="M10" s="35">
        <f t="shared" si="0"/>
        <v>41.91549157199492</v>
      </c>
      <c r="N10" s="38">
        <f t="shared" ref="N10:N13" si="4">B10+E10+H10+K10</f>
        <v>147</v>
      </c>
      <c r="O10" s="33">
        <f t="shared" ref="O10:O13" si="5">C10+F10+I10+L10</f>
        <v>12580450.389999999</v>
      </c>
      <c r="P10" s="36"/>
      <c r="Q10" s="36"/>
      <c r="R10" s="36"/>
      <c r="S10" s="36"/>
    </row>
    <row r="11" spans="1:19" s="4" customFormat="1" ht="39.950000000000003" customHeight="1" x14ac:dyDescent="0.35">
      <c r="A11" s="32" t="s">
        <v>19</v>
      </c>
      <c r="B11" s="38">
        <v>33</v>
      </c>
      <c r="C11" s="33">
        <v>747310.73</v>
      </c>
      <c r="D11" s="34">
        <f t="shared" si="1"/>
        <v>6.0034825884815213</v>
      </c>
      <c r="E11" s="38">
        <v>19</v>
      </c>
      <c r="F11" s="33">
        <v>173010.54</v>
      </c>
      <c r="G11" s="35">
        <f t="shared" si="2"/>
        <v>2.805183635006995</v>
      </c>
      <c r="H11" s="38">
        <v>2</v>
      </c>
      <c r="I11" s="33">
        <v>44572.61</v>
      </c>
      <c r="J11" s="35">
        <f t="shared" si="3"/>
        <v>0.95781548820342555</v>
      </c>
      <c r="K11" s="38">
        <v>0</v>
      </c>
      <c r="L11" s="33">
        <v>0</v>
      </c>
      <c r="M11" s="35">
        <f t="shared" si="0"/>
        <v>0</v>
      </c>
      <c r="N11" s="38">
        <f t="shared" si="4"/>
        <v>54</v>
      </c>
      <c r="O11" s="33">
        <f t="shared" si="5"/>
        <v>964893.88</v>
      </c>
      <c r="P11" s="29"/>
      <c r="Q11" s="29"/>
      <c r="R11" s="29"/>
      <c r="S11" s="29"/>
    </row>
    <row r="12" spans="1:19" s="4" customFormat="1" ht="39.950000000000003" customHeight="1" x14ac:dyDescent="0.35">
      <c r="A12" s="32" t="s">
        <v>20</v>
      </c>
      <c r="B12" s="38">
        <v>1</v>
      </c>
      <c r="C12" s="33">
        <v>55286.98</v>
      </c>
      <c r="D12" s="34">
        <f t="shared" si="1"/>
        <v>0.44414513063358008</v>
      </c>
      <c r="E12" s="38">
        <v>2</v>
      </c>
      <c r="F12" s="33">
        <v>40172</v>
      </c>
      <c r="G12" s="35">
        <f t="shared" si="2"/>
        <v>0.65134665775565459</v>
      </c>
      <c r="H12" s="38">
        <v>9</v>
      </c>
      <c r="I12" s="33">
        <v>684670.19</v>
      </c>
      <c r="J12" s="35">
        <f t="shared" si="3"/>
        <v>14.712795869328319</v>
      </c>
      <c r="K12" s="38">
        <v>0</v>
      </c>
      <c r="L12" s="33">
        <v>0</v>
      </c>
      <c r="M12" s="35">
        <f t="shared" si="0"/>
        <v>0</v>
      </c>
      <c r="N12" s="38">
        <f t="shared" si="4"/>
        <v>12</v>
      </c>
      <c r="O12" s="33">
        <f t="shared" si="5"/>
        <v>780129.16999999993</v>
      </c>
      <c r="P12" s="29"/>
      <c r="Q12" s="29"/>
      <c r="R12" s="29"/>
      <c r="S12" s="29"/>
    </row>
    <row r="13" spans="1:19" s="4" customFormat="1" ht="39.950000000000003" customHeight="1" thickBot="1" x14ac:dyDescent="0.4">
      <c r="A13" s="32" t="s">
        <v>21</v>
      </c>
      <c r="B13" s="40">
        <v>146</v>
      </c>
      <c r="C13" s="41">
        <v>696172.53</v>
      </c>
      <c r="D13" s="34">
        <f t="shared" si="1"/>
        <v>5.5926664701229827</v>
      </c>
      <c r="E13" s="42">
        <v>1195</v>
      </c>
      <c r="F13" s="41">
        <v>2734774.61</v>
      </c>
      <c r="G13" s="35">
        <f t="shared" si="2"/>
        <v>44.341489145139001</v>
      </c>
      <c r="H13" s="42">
        <v>1243</v>
      </c>
      <c r="I13" s="41">
        <v>1505725.22</v>
      </c>
      <c r="J13" s="35">
        <f t="shared" si="3"/>
        <v>32.356349262349916</v>
      </c>
      <c r="K13" s="40">
        <v>0</v>
      </c>
      <c r="L13" s="41">
        <v>0</v>
      </c>
      <c r="M13" s="35">
        <f t="shared" si="0"/>
        <v>0</v>
      </c>
      <c r="N13" s="40">
        <f t="shared" si="4"/>
        <v>2584</v>
      </c>
      <c r="O13" s="33">
        <f t="shared" si="5"/>
        <v>4936672.3599999994</v>
      </c>
      <c r="P13" s="29"/>
      <c r="Q13" s="29"/>
      <c r="R13" s="29"/>
      <c r="S13" s="29"/>
    </row>
    <row r="14" spans="1:19" s="4" customFormat="1" ht="31.5" customHeight="1" thickTop="1" thickBot="1" x14ac:dyDescent="0.4">
      <c r="A14" s="30" t="s">
        <v>22</v>
      </c>
      <c r="B14" s="46">
        <f>SUM(B9:B13)</f>
        <v>237</v>
      </c>
      <c r="C14" s="47">
        <f t="shared" ref="C14:I14" si="6">SUM(C9:C13)</f>
        <v>12447953.65</v>
      </c>
      <c r="D14" s="46">
        <f>SUM(D9:D13)</f>
        <v>100</v>
      </c>
      <c r="E14" s="48">
        <f t="shared" si="6"/>
        <v>1322</v>
      </c>
      <c r="F14" s="47">
        <f t="shared" si="6"/>
        <v>6167529.9199999999</v>
      </c>
      <c r="G14" s="46">
        <f>SUM(G9:G13)</f>
        <v>100</v>
      </c>
      <c r="H14" s="48">
        <f t="shared" si="6"/>
        <v>1293</v>
      </c>
      <c r="I14" s="47">
        <f t="shared" si="6"/>
        <v>4653569.5599999996</v>
      </c>
      <c r="J14" s="46">
        <f>SUM(J9:J13)</f>
        <v>100</v>
      </c>
      <c r="K14" s="46">
        <f>SUM(K9:K13)</f>
        <v>3</v>
      </c>
      <c r="L14" s="47">
        <f>SUM(L9:L13)</f>
        <v>234174.03999999998</v>
      </c>
      <c r="M14" s="46">
        <f t="shared" si="0"/>
        <v>100</v>
      </c>
      <c r="N14" s="46">
        <f>SUM(N9:N13)</f>
        <v>2855</v>
      </c>
      <c r="O14" s="47">
        <f>SUM(O9:O13)</f>
        <v>23503227.169999994</v>
      </c>
      <c r="P14" s="29"/>
      <c r="Q14" s="29"/>
      <c r="R14" s="29"/>
      <c r="S14" s="29"/>
    </row>
    <row r="15" spans="1:19" s="4" customFormat="1" ht="15" customHeight="1" thickTop="1" x14ac:dyDescent="0.3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7" spans="4:18" x14ac:dyDescent="0.2">
      <c r="I17" s="1"/>
      <c r="R17" s="1"/>
    </row>
    <row r="18" spans="4:18" x14ac:dyDescent="0.2">
      <c r="I18" s="1"/>
      <c r="R18" s="1"/>
    </row>
    <row r="19" spans="4:18" x14ac:dyDescent="0.2">
      <c r="D19" s="4"/>
      <c r="F19" s="3"/>
      <c r="I19" s="1"/>
      <c r="R19" s="1"/>
    </row>
    <row r="20" spans="4:18" x14ac:dyDescent="0.2">
      <c r="D20" s="4"/>
      <c r="F20" s="3"/>
      <c r="I20" s="1"/>
      <c r="R20" s="1"/>
    </row>
    <row r="21" spans="4:18" x14ac:dyDescent="0.2">
      <c r="D21" s="4"/>
      <c r="F21" s="3"/>
      <c r="I21" s="1"/>
      <c r="R21" s="1"/>
    </row>
    <row r="22" spans="4:18" x14ac:dyDescent="0.2">
      <c r="D22" s="4"/>
      <c r="F22" s="3"/>
      <c r="I22" s="1"/>
      <c r="R22" s="1"/>
    </row>
    <row r="23" spans="4:18" x14ac:dyDescent="0.2">
      <c r="D23" s="4"/>
      <c r="F23" s="3"/>
      <c r="I23" s="1"/>
      <c r="R23" s="1"/>
    </row>
    <row r="25" spans="4:18" x14ac:dyDescent="0.2">
      <c r="I25" s="1"/>
    </row>
    <row r="26" spans="4:18" x14ac:dyDescent="0.2">
      <c r="I26" s="1"/>
    </row>
    <row r="27" spans="4:18" x14ac:dyDescent="0.2">
      <c r="I27" s="1"/>
    </row>
    <row r="28" spans="4:18" x14ac:dyDescent="0.2">
      <c r="I28" s="1"/>
    </row>
    <row r="29" spans="4:18" x14ac:dyDescent="0.2">
      <c r="I29" s="1"/>
    </row>
    <row r="30" spans="4:18" x14ac:dyDescent="0.2">
      <c r="I30" s="1"/>
    </row>
  </sheetData>
  <mergeCells count="5">
    <mergeCell ref="A5:O5"/>
    <mergeCell ref="B7:D7"/>
    <mergeCell ref="K7:M7"/>
    <mergeCell ref="E7:G7"/>
    <mergeCell ref="H7:J7"/>
  </mergeCells>
  <printOptions horizontalCentered="1" verticalCentered="1"/>
  <pageMargins left="0" right="0" top="0.94488188976377963" bottom="0.74803149606299213" header="0.31496062992125984" footer="0.31496062992125984"/>
  <pageSetup paperSize="9" scale="65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1"/>
  <sheetViews>
    <sheetView zoomScale="120" zoomScaleNormal="120" workbookViewId="0">
      <selection activeCell="B7" sqref="B7:F7"/>
    </sheetView>
  </sheetViews>
  <sheetFormatPr baseColWidth="10" defaultColWidth="31.7109375" defaultRowHeight="12" x14ac:dyDescent="0.2"/>
  <cols>
    <col min="1" max="1" width="14.5703125" style="1" customWidth="1"/>
    <col min="2" max="2" width="19.85546875" style="1" customWidth="1"/>
    <col min="3" max="3" width="10.7109375" style="1" customWidth="1"/>
    <col min="4" max="4" width="14" style="1" customWidth="1"/>
    <col min="5" max="5" width="16.5703125" style="1" customWidth="1"/>
    <col min="6" max="6" width="12" style="4" customWidth="1"/>
    <col min="7" max="7" width="5.28515625" style="1" customWidth="1"/>
    <col min="8" max="8" width="19.7109375" style="1" customWidth="1"/>
    <col min="9" max="9" width="10.85546875" style="1" customWidth="1"/>
    <col min="10" max="10" width="14.85546875" style="1" customWidth="1"/>
    <col min="11" max="11" width="14.85546875" style="3" customWidth="1"/>
    <col min="12" max="12" width="10.42578125" style="1" customWidth="1"/>
    <col min="13" max="16384" width="31.7109375" style="1"/>
  </cols>
  <sheetData>
    <row r="1" spans="2:12" x14ac:dyDescent="0.2">
      <c r="H1" s="1" t="s">
        <v>1</v>
      </c>
    </row>
    <row r="2" spans="2:12" x14ac:dyDescent="0.2">
      <c r="B2" s="1" t="s">
        <v>32</v>
      </c>
    </row>
    <row r="3" spans="2:12" x14ac:dyDescent="0.2">
      <c r="H3" s="1" t="s">
        <v>26</v>
      </c>
    </row>
    <row r="4" spans="2:12" ht="16.5" customHeight="1" x14ac:dyDescent="0.2"/>
    <row r="5" spans="2:12" ht="64.5" customHeight="1" x14ac:dyDescent="0.2">
      <c r="B5" s="83" t="s">
        <v>28</v>
      </c>
      <c r="C5" s="84"/>
      <c r="D5" s="84"/>
      <c r="E5" s="84"/>
      <c r="F5" s="84"/>
      <c r="G5" s="84"/>
      <c r="H5" s="84"/>
      <c r="I5" s="84"/>
      <c r="J5" s="84"/>
      <c r="K5" s="84"/>
      <c r="L5" s="85"/>
    </row>
    <row r="7" spans="2:12" ht="15" x14ac:dyDescent="0.25">
      <c r="B7" s="77" t="s">
        <v>10</v>
      </c>
      <c r="C7" s="77"/>
      <c r="D7" s="77"/>
      <c r="E7" s="77"/>
      <c r="F7" s="77"/>
      <c r="H7" s="77" t="s">
        <v>13</v>
      </c>
      <c r="I7" s="77"/>
      <c r="J7" s="77"/>
      <c r="K7" s="77"/>
      <c r="L7" s="77"/>
    </row>
    <row r="8" spans="2:12" ht="15" x14ac:dyDescent="0.25">
      <c r="B8" s="78" t="s">
        <v>5</v>
      </c>
      <c r="C8" s="79"/>
      <c r="D8" s="21" t="s">
        <v>2</v>
      </c>
      <c r="E8" s="22" t="s">
        <v>3</v>
      </c>
      <c r="F8" s="23" t="s">
        <v>0</v>
      </c>
      <c r="H8" s="78" t="s">
        <v>5</v>
      </c>
      <c r="I8" s="79"/>
      <c r="J8" s="21" t="s">
        <v>2</v>
      </c>
      <c r="K8" s="23" t="s">
        <v>3</v>
      </c>
      <c r="L8" s="23" t="s">
        <v>0</v>
      </c>
    </row>
    <row r="9" spans="2:12" s="2" customFormat="1" ht="15" x14ac:dyDescent="0.25">
      <c r="B9" s="72" t="s">
        <v>6</v>
      </c>
      <c r="C9" s="73"/>
      <c r="D9" s="64">
        <f>'VOLUMEN GLOBAL'!B9</f>
        <v>0</v>
      </c>
      <c r="E9" s="7">
        <f>'VOLUMEN GLOBAL'!C9</f>
        <v>0</v>
      </c>
      <c r="F9" s="8">
        <f>(E9*100)/$E$13</f>
        <v>0</v>
      </c>
      <c r="H9" s="72" t="s">
        <v>6</v>
      </c>
      <c r="I9" s="73"/>
      <c r="J9" s="64">
        <f>'VOLUMEN GLOBAL'!B11</f>
        <v>33</v>
      </c>
      <c r="K9" s="11">
        <f>'VOLUMEN GLOBAL'!C11</f>
        <v>747310.73</v>
      </c>
      <c r="L9" s="8">
        <f>(K9*100)/$K$13</f>
        <v>77.450043521884496</v>
      </c>
    </row>
    <row r="10" spans="2:12" s="2" customFormat="1" ht="15" x14ac:dyDescent="0.25">
      <c r="B10" s="74" t="s">
        <v>8</v>
      </c>
      <c r="C10" s="75"/>
      <c r="D10" s="65">
        <f>'VOLUMEN GLOBAL'!E9</f>
        <v>31</v>
      </c>
      <c r="E10" s="9">
        <f>'VOLUMEN GLOBAL'!F9</f>
        <v>2175813.41</v>
      </c>
      <c r="F10" s="8">
        <f t="shared" ref="F10:F11" si="0">(E10*100)/$E$13</f>
        <v>51.303269618710473</v>
      </c>
      <c r="H10" s="74" t="s">
        <v>8</v>
      </c>
      <c r="I10" s="75"/>
      <c r="J10" s="64">
        <f>'VOLUMEN GLOBAL'!E11</f>
        <v>19</v>
      </c>
      <c r="K10" s="11">
        <f>'VOLUMEN GLOBAL'!F11</f>
        <v>173010.54</v>
      </c>
      <c r="L10" s="8">
        <f>(K10*100)/$K$13</f>
        <v>17.930525168218498</v>
      </c>
    </row>
    <row r="11" spans="2:12" s="2" customFormat="1" ht="15" x14ac:dyDescent="0.25">
      <c r="B11" s="72" t="s">
        <v>9</v>
      </c>
      <c r="C11" s="73"/>
      <c r="D11" s="66">
        <f>'VOLUMEN GLOBAL'!H9</f>
        <v>26</v>
      </c>
      <c r="E11" s="11">
        <f>'VOLUMEN GLOBAL'!I9</f>
        <v>1929249.12</v>
      </c>
      <c r="F11" s="8">
        <f t="shared" si="0"/>
        <v>45.489556829700724</v>
      </c>
      <c r="H11" s="72" t="s">
        <v>9</v>
      </c>
      <c r="I11" s="73"/>
      <c r="J11" s="64">
        <f>'VOLUMEN GLOBAL'!H11</f>
        <v>2</v>
      </c>
      <c r="K11" s="11">
        <f>'VOLUMEN GLOBAL'!I11</f>
        <v>44572.61</v>
      </c>
      <c r="L11" s="8">
        <f>(K11*100)/$K$13</f>
        <v>4.619431309897001</v>
      </c>
    </row>
    <row r="12" spans="2:12" s="2" customFormat="1" ht="15" x14ac:dyDescent="0.25">
      <c r="B12" s="72" t="s">
        <v>7</v>
      </c>
      <c r="C12" s="73"/>
      <c r="D12" s="64">
        <f>'VOLUMEN GLOBAL'!K9</f>
        <v>1</v>
      </c>
      <c r="E12" s="7">
        <f>'VOLUMEN GLOBAL'!L9</f>
        <v>136018.84</v>
      </c>
      <c r="F12" s="8">
        <f>(E12*100)/$E$13</f>
        <v>3.2071735515888014</v>
      </c>
      <c r="H12" s="72" t="s">
        <v>7</v>
      </c>
      <c r="I12" s="73"/>
      <c r="J12" s="64">
        <f>'VOLUMEN GLOBAL'!K11</f>
        <v>0</v>
      </c>
      <c r="K12" s="11">
        <f>'VOLUMEN GLOBAL'!L11</f>
        <v>0</v>
      </c>
      <c r="L12" s="8">
        <f>(K12*100)/$K$13</f>
        <v>0</v>
      </c>
    </row>
    <row r="13" spans="2:12" ht="15" x14ac:dyDescent="0.25">
      <c r="B13" s="10"/>
      <c r="C13" s="14" t="s">
        <v>4</v>
      </c>
      <c r="D13" s="14">
        <f>SUM(D9:D12)</f>
        <v>58</v>
      </c>
      <c r="E13" s="15">
        <f>SUM(E9:E12)</f>
        <v>4241081.37</v>
      </c>
      <c r="F13" s="16">
        <f>SUM(F9:F12)</f>
        <v>100</v>
      </c>
      <c r="H13" s="10"/>
      <c r="I13" s="14" t="s">
        <v>4</v>
      </c>
      <c r="J13" s="14">
        <f>SUM(J9:J12)</f>
        <v>54</v>
      </c>
      <c r="K13" s="20">
        <f>SUM(K9:K12)</f>
        <v>964893.88</v>
      </c>
      <c r="L13" s="16">
        <f>SUM(L9:L11)</f>
        <v>99.999999999999986</v>
      </c>
    </row>
    <row r="14" spans="2:12" ht="15" x14ac:dyDescent="0.25">
      <c r="B14" s="10"/>
      <c r="C14" s="25"/>
      <c r="D14" s="25"/>
      <c r="E14" s="26"/>
      <c r="F14" s="27"/>
      <c r="H14" s="10"/>
      <c r="I14" s="25"/>
      <c r="J14" s="25"/>
      <c r="K14" s="28"/>
      <c r="L14" s="27"/>
    </row>
    <row r="15" spans="2:12" ht="15" x14ac:dyDescent="0.25">
      <c r="B15" s="10"/>
      <c r="C15" s="25"/>
      <c r="D15" s="25"/>
      <c r="E15" s="26"/>
      <c r="F15" s="27"/>
      <c r="H15" s="10"/>
      <c r="I15" s="25"/>
      <c r="J15" s="25"/>
      <c r="K15" s="28"/>
      <c r="L15" s="27"/>
    </row>
    <row r="17" spans="2:12" s="2" customFormat="1" ht="15" x14ac:dyDescent="0.25">
      <c r="B17" s="77" t="s">
        <v>11</v>
      </c>
      <c r="C17" s="77"/>
      <c r="D17" s="77"/>
      <c r="E17" s="77"/>
      <c r="F17" s="77"/>
      <c r="H17" s="77" t="s">
        <v>14</v>
      </c>
      <c r="I17" s="77"/>
      <c r="J17" s="77"/>
      <c r="K17" s="77"/>
      <c r="L17" s="77"/>
    </row>
    <row r="18" spans="2:12" s="2" customFormat="1" ht="15" x14ac:dyDescent="0.25">
      <c r="B18" s="78" t="s">
        <v>5</v>
      </c>
      <c r="C18" s="79"/>
      <c r="D18" s="21" t="s">
        <v>2</v>
      </c>
      <c r="E18" s="23" t="s">
        <v>3</v>
      </c>
      <c r="F18" s="23" t="s">
        <v>0</v>
      </c>
      <c r="H18" s="78" t="s">
        <v>5</v>
      </c>
      <c r="I18" s="79"/>
      <c r="J18" s="21" t="s">
        <v>2</v>
      </c>
      <c r="K18" s="23" t="s">
        <v>3</v>
      </c>
      <c r="L18" s="23" t="s">
        <v>0</v>
      </c>
    </row>
    <row r="19" spans="2:12" s="2" customFormat="1" ht="15" x14ac:dyDescent="0.25">
      <c r="B19" s="72" t="s">
        <v>6</v>
      </c>
      <c r="C19" s="73"/>
      <c r="D19" s="64">
        <f>'VOLUMEN GLOBAL'!B10</f>
        <v>57</v>
      </c>
      <c r="E19" s="11">
        <f>'VOLUMEN GLOBAL'!C10</f>
        <v>10949183.41</v>
      </c>
      <c r="F19" s="8">
        <f>(E19*100)/$E$23</f>
        <v>87.033318129081707</v>
      </c>
      <c r="H19" s="72" t="s">
        <v>6</v>
      </c>
      <c r="I19" s="73"/>
      <c r="J19" s="64">
        <f>'VOLUMEN GLOBAL'!B12</f>
        <v>1</v>
      </c>
      <c r="K19" s="11">
        <f>'VOLUMEN GLOBAL'!C12</f>
        <v>55286.98</v>
      </c>
      <c r="L19" s="8">
        <f>(K19*100)/$K$23</f>
        <v>7.0869007500386125</v>
      </c>
    </row>
    <row r="20" spans="2:12" s="2" customFormat="1" ht="12" customHeight="1" x14ac:dyDescent="0.25">
      <c r="B20" s="74" t="s">
        <v>8</v>
      </c>
      <c r="C20" s="75"/>
      <c r="D20" s="64">
        <f>'VOLUMEN GLOBAL'!E10</f>
        <v>75</v>
      </c>
      <c r="E20" s="11">
        <f>'VOLUMEN GLOBAL'!F10</f>
        <v>1043759.36</v>
      </c>
      <c r="F20" s="8">
        <f t="shared" ref="F20:F21" si="1">(E20*100)/$E$23</f>
        <v>8.2966772066417267</v>
      </c>
      <c r="H20" s="74" t="s">
        <v>8</v>
      </c>
      <c r="I20" s="75"/>
      <c r="J20" s="64">
        <f>'VOLUMEN GLOBAL'!E12</f>
        <v>2</v>
      </c>
      <c r="K20" s="11">
        <f>'VOLUMEN GLOBAL'!F12</f>
        <v>40172</v>
      </c>
      <c r="L20" s="8">
        <f>(K20*100)/$K$23</f>
        <v>5.1494036558074097</v>
      </c>
    </row>
    <row r="21" spans="2:12" s="2" customFormat="1" ht="15" x14ac:dyDescent="0.25">
      <c r="B21" s="72" t="s">
        <v>9</v>
      </c>
      <c r="C21" s="73"/>
      <c r="D21" s="64">
        <f>'VOLUMEN GLOBAL'!H10</f>
        <v>13</v>
      </c>
      <c r="E21" s="11">
        <f>'VOLUMEN GLOBAL'!I10</f>
        <v>489352.42</v>
      </c>
      <c r="F21" s="8">
        <f t="shared" si="1"/>
        <v>3.8897845850493438</v>
      </c>
      <c r="H21" s="72" t="s">
        <v>9</v>
      </c>
      <c r="I21" s="73"/>
      <c r="J21" s="64">
        <f>'VOLUMEN GLOBAL'!H12</f>
        <v>9</v>
      </c>
      <c r="K21" s="11">
        <f>'VOLUMEN GLOBAL'!I12</f>
        <v>684670.19</v>
      </c>
      <c r="L21" s="8">
        <f>(K21*100)/$K$23</f>
        <v>87.763695594153987</v>
      </c>
    </row>
    <row r="22" spans="2:12" s="2" customFormat="1" ht="15" x14ac:dyDescent="0.25">
      <c r="B22" s="72" t="s">
        <v>7</v>
      </c>
      <c r="C22" s="73"/>
      <c r="D22" s="64">
        <f>'VOLUMEN GLOBAL'!K10</f>
        <v>2</v>
      </c>
      <c r="E22" s="11">
        <f>'VOLUMEN GLOBAL'!L10</f>
        <v>98155.199999999997</v>
      </c>
      <c r="F22" s="8">
        <f>(E22*100)/$E$23</f>
        <v>0.78022007922722714</v>
      </c>
      <c r="H22" s="72" t="s">
        <v>7</v>
      </c>
      <c r="I22" s="73"/>
      <c r="J22" s="64">
        <f>'VOLUMEN GLOBAL'!K12</f>
        <v>0</v>
      </c>
      <c r="K22" s="11">
        <f>'VOLUMEN GLOBAL'!L12</f>
        <v>0</v>
      </c>
      <c r="L22" s="8">
        <f>(K22*100)/$K$23</f>
        <v>0</v>
      </c>
    </row>
    <row r="23" spans="2:12" ht="15" x14ac:dyDescent="0.25">
      <c r="B23" s="10"/>
      <c r="C23" s="14" t="s">
        <v>4</v>
      </c>
      <c r="D23" s="14">
        <f>SUM(D19:D22)</f>
        <v>147</v>
      </c>
      <c r="E23" s="67">
        <f>SUM(E19:E22)</f>
        <v>12580450.389999999</v>
      </c>
      <c r="F23" s="16">
        <f>SUM(F19:F21)</f>
        <v>99.21977992077278</v>
      </c>
      <c r="H23" s="10"/>
      <c r="I23" s="14" t="s">
        <v>4</v>
      </c>
      <c r="J23" s="14">
        <f>SUM(J19:J22)</f>
        <v>12</v>
      </c>
      <c r="K23" s="67">
        <f>SUM(K19:K22)</f>
        <v>780129.16999999993</v>
      </c>
      <c r="L23" s="16">
        <f>SUM(L19:L21)</f>
        <v>100.00000000000001</v>
      </c>
    </row>
    <row r="29" spans="2:12" ht="15" x14ac:dyDescent="0.25">
      <c r="B29" s="76" t="s">
        <v>12</v>
      </c>
      <c r="C29" s="76"/>
      <c r="D29" s="76"/>
      <c r="E29" s="76"/>
      <c r="F29" s="76"/>
    </row>
    <row r="30" spans="2:12" ht="15" x14ac:dyDescent="0.25">
      <c r="B30" s="81" t="s">
        <v>5</v>
      </c>
      <c r="C30" s="82"/>
      <c r="D30" s="21" t="s">
        <v>2</v>
      </c>
      <c r="E30" s="22" t="s">
        <v>3</v>
      </c>
      <c r="F30" s="24" t="s">
        <v>0</v>
      </c>
    </row>
    <row r="31" spans="2:12" ht="15" x14ac:dyDescent="0.25">
      <c r="B31" s="80" t="s">
        <v>6</v>
      </c>
      <c r="C31" s="80"/>
      <c r="D31" s="69">
        <f>'VOLUMEN GLOBAL'!B13</f>
        <v>146</v>
      </c>
      <c r="E31" s="11">
        <f>'VOLUMEN GLOBAL'!C13</f>
        <v>696172.53</v>
      </c>
      <c r="F31" s="13">
        <f>(E31*100)/$E$35</f>
        <v>14.102060643943567</v>
      </c>
    </row>
    <row r="32" spans="2:12" ht="15" x14ac:dyDescent="0.25">
      <c r="B32" s="80" t="s">
        <v>8</v>
      </c>
      <c r="C32" s="80"/>
      <c r="D32" s="12">
        <f>'VOLUMEN GLOBAL'!E13</f>
        <v>1195</v>
      </c>
      <c r="E32" s="11">
        <f>'VOLUMEN GLOBAL'!F13</f>
        <v>2734774.61</v>
      </c>
      <c r="F32" s="13">
        <f t="shared" ref="F32:F34" si="2">(E32*100)/$E$35</f>
        <v>55.397126051119997</v>
      </c>
      <c r="K32" s="5"/>
    </row>
    <row r="33" spans="2:11" ht="15" x14ac:dyDescent="0.25">
      <c r="B33" s="80" t="s">
        <v>9</v>
      </c>
      <c r="C33" s="80"/>
      <c r="D33" s="12">
        <f>'VOLUMEN GLOBAL'!H13</f>
        <v>1243</v>
      </c>
      <c r="E33" s="11">
        <f>'VOLUMEN GLOBAL'!I13</f>
        <v>1505725.22</v>
      </c>
      <c r="F33" s="13">
        <f t="shared" si="2"/>
        <v>30.50081330493645</v>
      </c>
    </row>
    <row r="34" spans="2:11" ht="15" x14ac:dyDescent="0.25">
      <c r="B34" s="80" t="s">
        <v>7</v>
      </c>
      <c r="C34" s="80"/>
      <c r="D34" s="12">
        <v>0</v>
      </c>
      <c r="E34" s="11">
        <v>0</v>
      </c>
      <c r="F34" s="13">
        <f t="shared" si="2"/>
        <v>0</v>
      </c>
    </row>
    <row r="35" spans="2:11" ht="15" x14ac:dyDescent="0.25">
      <c r="C35" s="17" t="s">
        <v>4</v>
      </c>
      <c r="D35" s="18">
        <f>SUM(D31:D33)</f>
        <v>2584</v>
      </c>
      <c r="E35" s="68">
        <f>SUM(E31:E33)</f>
        <v>4936672.3599999994</v>
      </c>
      <c r="F35" s="19">
        <f>SUM(F31:F33)</f>
        <v>100.00000000000003</v>
      </c>
      <c r="K35" s="6"/>
    </row>
    <row r="46" spans="2:11" x14ac:dyDescent="0.2">
      <c r="F46" s="1"/>
    </row>
    <row r="47" spans="2:11" x14ac:dyDescent="0.2">
      <c r="F47" s="1"/>
    </row>
    <row r="48" spans="2:11" x14ac:dyDescent="0.2">
      <c r="F48" s="1"/>
    </row>
    <row r="49" spans="6:6" x14ac:dyDescent="0.2">
      <c r="F49" s="1"/>
    </row>
    <row r="50" spans="6:6" x14ac:dyDescent="0.2">
      <c r="F50" s="1"/>
    </row>
    <row r="51" spans="6:6" x14ac:dyDescent="0.2">
      <c r="F51" s="1"/>
    </row>
  </sheetData>
  <mergeCells count="31">
    <mergeCell ref="B9:C9"/>
    <mergeCell ref="B5:L5"/>
    <mergeCell ref="B7:F7"/>
    <mergeCell ref="B8:C8"/>
    <mergeCell ref="B12:C12"/>
    <mergeCell ref="H7:L7"/>
    <mergeCell ref="H8:I8"/>
    <mergeCell ref="H9:I9"/>
    <mergeCell ref="H12:I12"/>
    <mergeCell ref="B10:C10"/>
    <mergeCell ref="B11:C11"/>
    <mergeCell ref="B34:C34"/>
    <mergeCell ref="B19:C19"/>
    <mergeCell ref="B33:C33"/>
    <mergeCell ref="B31:C31"/>
    <mergeCell ref="B32:C32"/>
    <mergeCell ref="B20:C20"/>
    <mergeCell ref="B21:C21"/>
    <mergeCell ref="B30:C30"/>
    <mergeCell ref="B22:C22"/>
    <mergeCell ref="H22:I22"/>
    <mergeCell ref="H20:I20"/>
    <mergeCell ref="H21:I21"/>
    <mergeCell ref="B29:F29"/>
    <mergeCell ref="H10:I10"/>
    <mergeCell ref="H11:I11"/>
    <mergeCell ref="H17:L17"/>
    <mergeCell ref="H18:I18"/>
    <mergeCell ref="H19:I19"/>
    <mergeCell ref="B17:F17"/>
    <mergeCell ref="B18:C18"/>
  </mergeCells>
  <printOptions horizontalCentered="1" verticalCentered="1"/>
  <pageMargins left="0.11811023622047245" right="0.11811023622047245" top="0.94488188976377963" bottom="0.74803149606299213" header="0.31496062992125984" footer="0.31496062992125984"/>
  <pageSetup paperSize="9" scale="75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zoomScaleNormal="100" workbookViewId="0">
      <selection activeCell="A5" sqref="A5:F5"/>
    </sheetView>
  </sheetViews>
  <sheetFormatPr baseColWidth="10" defaultColWidth="31.7109375" defaultRowHeight="12" x14ac:dyDescent="0.2"/>
  <cols>
    <col min="1" max="1" width="56.5703125" style="1" customWidth="1"/>
    <col min="2" max="2" width="20.5703125" style="1" customWidth="1"/>
    <col min="3" max="3" width="22.85546875" style="1" customWidth="1"/>
    <col min="4" max="4" width="27.7109375" style="1" customWidth="1"/>
    <col min="5" max="5" width="33.28515625" style="1" customWidth="1"/>
    <col min="6" max="6" width="23.28515625" style="1" customWidth="1"/>
    <col min="7" max="7" width="7.5703125" style="1" customWidth="1"/>
    <col min="8" max="8" width="8.42578125" style="1" bestFit="1" customWidth="1"/>
    <col min="9" max="9" width="17.7109375" style="1" customWidth="1"/>
    <col min="10" max="10" width="7.7109375" style="1" customWidth="1"/>
    <col min="11" max="11" width="8.42578125" style="1" bestFit="1" customWidth="1"/>
    <col min="12" max="12" width="17" style="4" customWidth="1"/>
    <col min="13" max="13" width="7.5703125" style="1" customWidth="1"/>
    <col min="14" max="14" width="20" style="1" customWidth="1"/>
    <col min="15" max="15" width="10.85546875" style="1" customWidth="1"/>
    <col min="16" max="16" width="14.85546875" style="1" customWidth="1"/>
    <col min="17" max="17" width="14.85546875" style="3" customWidth="1"/>
    <col min="18" max="18" width="10.42578125" style="1" customWidth="1"/>
    <col min="19" max="16384" width="31.7109375" style="1"/>
  </cols>
  <sheetData>
    <row r="1" spans="1:18" x14ac:dyDescent="0.2">
      <c r="E1" s="1" t="s">
        <v>1</v>
      </c>
    </row>
    <row r="2" spans="1:18" x14ac:dyDescent="0.2">
      <c r="A2" s="1" t="s">
        <v>32</v>
      </c>
    </row>
    <row r="3" spans="1:18" x14ac:dyDescent="0.2">
      <c r="E3" s="1" t="s">
        <v>26</v>
      </c>
    </row>
    <row r="4" spans="1:18" ht="16.5" customHeight="1" x14ac:dyDescent="0.2"/>
    <row r="5" spans="1:18" ht="64.5" customHeight="1" x14ac:dyDescent="0.35">
      <c r="A5" s="88" t="s">
        <v>29</v>
      </c>
      <c r="B5" s="88"/>
      <c r="C5" s="88"/>
      <c r="D5" s="88"/>
      <c r="E5" s="88"/>
      <c r="F5" s="88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s="4" customFormat="1" ht="15" customHeight="1" x14ac:dyDescent="0.3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8" spans="1:18" ht="27.75" customHeight="1" thickBot="1" x14ac:dyDescent="0.4">
      <c r="A8" s="29"/>
      <c r="B8" s="86" t="s">
        <v>30</v>
      </c>
      <c r="C8" s="87"/>
      <c r="D8" s="87"/>
      <c r="E8" s="87"/>
      <c r="G8" s="29"/>
      <c r="L8" s="1"/>
      <c r="Q8" s="1"/>
    </row>
    <row r="9" spans="1:18" ht="20.25" thickTop="1" thickBot="1" x14ac:dyDescent="0.35">
      <c r="A9" s="37"/>
      <c r="B9" s="58" t="s">
        <v>6</v>
      </c>
      <c r="C9" s="58" t="s">
        <v>8</v>
      </c>
      <c r="D9" s="58" t="s">
        <v>9</v>
      </c>
      <c r="E9" s="58" t="s">
        <v>7</v>
      </c>
      <c r="F9" s="58" t="s">
        <v>4</v>
      </c>
      <c r="L9" s="1"/>
      <c r="Q9" s="1"/>
    </row>
    <row r="10" spans="1:18" ht="27" customHeight="1" thickTop="1" x14ac:dyDescent="0.2">
      <c r="A10" s="61" t="s">
        <v>15</v>
      </c>
      <c r="B10" s="49">
        <f>'CUADRO INDIVIDUAL'!D9</f>
        <v>0</v>
      </c>
      <c r="C10" s="49">
        <f>'CUADRO INDIVIDUAL'!D10</f>
        <v>31</v>
      </c>
      <c r="D10" s="49">
        <f>'CUADRO INDIVIDUAL'!D11</f>
        <v>26</v>
      </c>
      <c r="E10" s="49">
        <f>'CUADRO INDIVIDUAL'!D12</f>
        <v>1</v>
      </c>
      <c r="F10" s="62">
        <f>SUM(B10:E10)</f>
        <v>58</v>
      </c>
      <c r="L10" s="1"/>
      <c r="Q10" s="1"/>
    </row>
    <row r="11" spans="1:18" ht="32.25" customHeight="1" x14ac:dyDescent="0.2">
      <c r="A11" s="61" t="s">
        <v>18</v>
      </c>
      <c r="B11" s="49">
        <f>'CUADRO INDIVIDUAL'!D19</f>
        <v>57</v>
      </c>
      <c r="C11" s="49">
        <f>'CUADRO INDIVIDUAL'!D20</f>
        <v>75</v>
      </c>
      <c r="D11" s="49">
        <f>'CUADRO INDIVIDUAL'!D21</f>
        <v>13</v>
      </c>
      <c r="E11" s="49">
        <f>'CUADRO INDIVIDUAL'!D22</f>
        <v>2</v>
      </c>
      <c r="F11" s="62">
        <f t="shared" ref="F11:F14" si="0">SUM(B11:E11)</f>
        <v>147</v>
      </c>
      <c r="L11" s="1"/>
      <c r="Q11" s="1"/>
    </row>
    <row r="12" spans="1:18" ht="37.5" x14ac:dyDescent="0.2">
      <c r="A12" s="61" t="s">
        <v>19</v>
      </c>
      <c r="B12" s="49">
        <f>'CUADRO INDIVIDUAL'!J9</f>
        <v>33</v>
      </c>
      <c r="C12" s="49">
        <f>'CUADRO INDIVIDUAL'!J10</f>
        <v>19</v>
      </c>
      <c r="D12" s="49">
        <f>'CUADRO INDIVIDUAL'!J11</f>
        <v>2</v>
      </c>
      <c r="E12" s="49">
        <f>'CUADRO INDIVIDUAL'!J12</f>
        <v>0</v>
      </c>
      <c r="F12" s="62">
        <f t="shared" si="0"/>
        <v>54</v>
      </c>
      <c r="L12" s="1"/>
      <c r="Q12" s="1"/>
    </row>
    <row r="13" spans="1:18" ht="35.25" customHeight="1" x14ac:dyDescent="0.2">
      <c r="A13" s="61" t="s">
        <v>20</v>
      </c>
      <c r="B13" s="49">
        <f>'CUADRO INDIVIDUAL'!J19</f>
        <v>1</v>
      </c>
      <c r="C13" s="49">
        <f>'CUADRO INDIVIDUAL'!J20</f>
        <v>2</v>
      </c>
      <c r="D13" s="49">
        <f>'CUADRO INDIVIDUAL'!J21</f>
        <v>9</v>
      </c>
      <c r="E13" s="49">
        <f>'CUADRO INDIVIDUAL'!J22</f>
        <v>0</v>
      </c>
      <c r="F13" s="62">
        <f t="shared" si="0"/>
        <v>12</v>
      </c>
      <c r="L13" s="1"/>
      <c r="Q13" s="1"/>
    </row>
    <row r="14" spans="1:18" ht="30" customHeight="1" thickBot="1" x14ac:dyDescent="0.25">
      <c r="A14" s="61" t="s">
        <v>21</v>
      </c>
      <c r="B14" s="50">
        <f>'CUADRO INDIVIDUAL'!D31</f>
        <v>146</v>
      </c>
      <c r="C14" s="51">
        <f>'CUADRO INDIVIDUAL'!D32</f>
        <v>1195</v>
      </c>
      <c r="D14" s="51">
        <f>'CUADRO INDIVIDUAL'!D33</f>
        <v>1243</v>
      </c>
      <c r="E14" s="50">
        <f>'CUADRO INDIVIDUAL'!D34</f>
        <v>0</v>
      </c>
      <c r="F14" s="62">
        <f t="shared" si="0"/>
        <v>2584</v>
      </c>
      <c r="L14" s="1"/>
      <c r="Q14" s="1"/>
    </row>
    <row r="15" spans="1:18" ht="34.5" customHeight="1" thickTop="1" thickBot="1" x14ac:dyDescent="0.4">
      <c r="A15" s="30" t="s">
        <v>22</v>
      </c>
      <c r="B15" s="52">
        <f>SUM(B10:B14)</f>
        <v>237</v>
      </c>
      <c r="C15" s="53">
        <f t="shared" ref="C15" si="1">SUM(C10:C14)</f>
        <v>1322</v>
      </c>
      <c r="D15" s="53">
        <f t="shared" ref="D15" si="2">SUM(D10:D14)</f>
        <v>1293</v>
      </c>
      <c r="E15" s="52">
        <f t="shared" ref="E15" si="3">SUM(E10:E14)</f>
        <v>3</v>
      </c>
      <c r="F15" s="54">
        <f>SUM(F10:F14)</f>
        <v>2855</v>
      </c>
      <c r="H15" s="3"/>
      <c r="L15" s="1"/>
      <c r="Q15" s="1"/>
    </row>
    <row r="16" spans="1:18" ht="12.75" thickTop="1" x14ac:dyDescent="0.2">
      <c r="L16" s="1"/>
    </row>
    <row r="17" spans="1:17" x14ac:dyDescent="0.2">
      <c r="L17" s="1"/>
    </row>
    <row r="18" spans="1:17" x14ac:dyDescent="0.2">
      <c r="L18" s="1"/>
    </row>
    <row r="19" spans="1:17" ht="27.75" customHeight="1" thickBot="1" x14ac:dyDescent="0.25">
      <c r="B19" s="86" t="s">
        <v>31</v>
      </c>
      <c r="C19" s="87"/>
      <c r="D19" s="87"/>
      <c r="E19" s="87"/>
      <c r="L19" s="1"/>
    </row>
    <row r="20" spans="1:17" ht="20.25" thickTop="1" thickBot="1" x14ac:dyDescent="0.35">
      <c r="A20" s="59"/>
      <c r="B20" s="58" t="s">
        <v>6</v>
      </c>
      <c r="C20" s="58" t="s">
        <v>8</v>
      </c>
      <c r="D20" s="58" t="s">
        <v>9</v>
      </c>
      <c r="E20" s="58" t="s">
        <v>7</v>
      </c>
      <c r="F20" s="58" t="s">
        <v>4</v>
      </c>
      <c r="I20" s="3"/>
      <c r="L20" s="1"/>
      <c r="Q20" s="1"/>
    </row>
    <row r="21" spans="1:17" ht="31.5" customHeight="1" thickTop="1" x14ac:dyDescent="0.2">
      <c r="A21" s="61" t="s">
        <v>15</v>
      </c>
      <c r="B21" s="55">
        <f>'CUADRO INDIVIDUAL'!E9</f>
        <v>0</v>
      </c>
      <c r="C21" s="55">
        <f>'CUADRO INDIVIDUAL'!E10</f>
        <v>2175813.41</v>
      </c>
      <c r="D21" s="55">
        <f>'CUADRO INDIVIDUAL'!E11</f>
        <v>1929249.12</v>
      </c>
      <c r="E21" s="55">
        <f>'CUADRO INDIVIDUAL'!E12</f>
        <v>136018.84</v>
      </c>
      <c r="F21" s="55">
        <f>SUM(B21:E21)</f>
        <v>4241081.37</v>
      </c>
      <c r="G21" s="3"/>
      <c r="L21" s="1"/>
      <c r="Q21" s="1"/>
    </row>
    <row r="22" spans="1:17" ht="32.25" customHeight="1" x14ac:dyDescent="0.2">
      <c r="A22" s="61" t="s">
        <v>18</v>
      </c>
      <c r="B22" s="55">
        <f>'CUADRO INDIVIDUAL'!E19</f>
        <v>10949183.41</v>
      </c>
      <c r="C22" s="55">
        <f>'CUADRO INDIVIDUAL'!E20</f>
        <v>1043759.36</v>
      </c>
      <c r="D22" s="55">
        <f>'CUADRO INDIVIDUAL'!E21</f>
        <v>489352.42</v>
      </c>
      <c r="E22" s="55">
        <f>'CUADRO INDIVIDUAL'!E22</f>
        <v>98155.199999999997</v>
      </c>
      <c r="F22" s="55">
        <f t="shared" ref="F22:F25" si="4">SUM(B22:E22)</f>
        <v>12580450.389999999</v>
      </c>
      <c r="G22" s="3"/>
      <c r="L22" s="1"/>
      <c r="Q22" s="1"/>
    </row>
    <row r="23" spans="1:17" ht="37.5" x14ac:dyDescent="0.2">
      <c r="A23" s="61" t="s">
        <v>19</v>
      </c>
      <c r="B23" s="55">
        <f>'CUADRO INDIVIDUAL'!K9</f>
        <v>747310.73</v>
      </c>
      <c r="C23" s="55">
        <f>'CUADRO INDIVIDUAL'!K10</f>
        <v>173010.54</v>
      </c>
      <c r="D23" s="55">
        <f>'CUADRO INDIVIDUAL'!K11</f>
        <v>44572.61</v>
      </c>
      <c r="E23" s="55">
        <f>'CUADRO INDIVIDUAL'!K12</f>
        <v>0</v>
      </c>
      <c r="F23" s="55">
        <f t="shared" si="4"/>
        <v>964893.88</v>
      </c>
      <c r="G23" s="3"/>
      <c r="L23" s="1"/>
      <c r="Q23" s="1"/>
    </row>
    <row r="24" spans="1:17" ht="30" customHeight="1" x14ac:dyDescent="0.2">
      <c r="A24" s="61" t="s">
        <v>20</v>
      </c>
      <c r="B24" s="55">
        <f>'CUADRO INDIVIDUAL'!K19</f>
        <v>55286.98</v>
      </c>
      <c r="C24" s="55">
        <f>'CUADRO INDIVIDUAL'!K20</f>
        <v>40172</v>
      </c>
      <c r="D24" s="55">
        <f>'CUADRO INDIVIDUAL'!K21</f>
        <v>684670.19</v>
      </c>
      <c r="E24" s="55">
        <f>'CUADRO INDIVIDUAL'!K22</f>
        <v>0</v>
      </c>
      <c r="F24" s="55">
        <f t="shared" si="4"/>
        <v>780129.16999999993</v>
      </c>
      <c r="G24" s="3"/>
      <c r="L24" s="1"/>
      <c r="Q24" s="1"/>
    </row>
    <row r="25" spans="1:17" ht="33" customHeight="1" thickBot="1" x14ac:dyDescent="0.25">
      <c r="A25" s="61" t="s">
        <v>21</v>
      </c>
      <c r="B25" s="56">
        <f>'CUADRO INDIVIDUAL'!E31</f>
        <v>696172.53</v>
      </c>
      <c r="C25" s="56">
        <f>'CUADRO INDIVIDUAL'!E32</f>
        <v>2734774.61</v>
      </c>
      <c r="D25" s="56">
        <f>'CUADRO INDIVIDUAL'!E33</f>
        <v>1505725.22</v>
      </c>
      <c r="E25" s="56">
        <f>'CUADRO INDIVIDUAL'!E34</f>
        <v>0</v>
      </c>
      <c r="F25" s="55">
        <f t="shared" si="4"/>
        <v>4936672.3599999994</v>
      </c>
      <c r="G25" s="3"/>
      <c r="L25" s="1"/>
      <c r="Q25" s="1"/>
    </row>
    <row r="26" spans="1:17" ht="35.25" customHeight="1" thickTop="1" thickBot="1" x14ac:dyDescent="0.35">
      <c r="A26" s="60" t="s">
        <v>22</v>
      </c>
      <c r="B26" s="57">
        <f>SUM(B21:B25)</f>
        <v>12447953.65</v>
      </c>
      <c r="C26" s="57">
        <f t="shared" ref="C26:D26" si="5">SUM(C21:C25)</f>
        <v>6167529.9199999999</v>
      </c>
      <c r="D26" s="57">
        <f t="shared" si="5"/>
        <v>4653569.5599999996</v>
      </c>
      <c r="E26" s="57">
        <f>SUM(E21:E25)</f>
        <v>234174.03999999998</v>
      </c>
      <c r="F26" s="57">
        <f>SUM(F21:F25)</f>
        <v>23503227.169999994</v>
      </c>
      <c r="H26" s="3"/>
      <c r="L26" s="1"/>
      <c r="Q26" s="1"/>
    </row>
    <row r="27" spans="1:17" ht="12.75" thickTop="1" x14ac:dyDescent="0.2">
      <c r="I27" s="4"/>
      <c r="L27" s="1"/>
      <c r="N27" s="3"/>
      <c r="Q27" s="1"/>
    </row>
  </sheetData>
  <mergeCells count="3">
    <mergeCell ref="B8:E8"/>
    <mergeCell ref="B19:E19"/>
    <mergeCell ref="A5:F5"/>
  </mergeCells>
  <printOptions horizontalCentered="1" verticalCentered="1"/>
  <pageMargins left="0" right="0" top="0.94488188976377963" bottom="0.74803149606299213" header="0.31496062992125984" footer="0.31496062992125984"/>
  <pageSetup paperSize="9" scale="65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3</vt:i4>
      </vt:variant>
    </vt:vector>
  </HeadingPairs>
  <TitlesOfParts>
    <vt:vector size="6" baseType="lpstr">
      <vt:lpstr>VOLUMEN GLOBAL</vt:lpstr>
      <vt:lpstr>CUADRO INDIVIDUAL</vt:lpstr>
      <vt:lpstr>TOTALES</vt:lpstr>
      <vt:lpstr>Gráfico TOTALES - Importes</vt:lpstr>
      <vt:lpstr>Gráfico TOTALES - Contratos</vt:lpstr>
      <vt:lpstr>Gráfico TOTALES - Porcentajes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GIMENEZ GOMEZ, MARIA JESUS</dc:creator>
  <cp:lastModifiedBy>TORREGROSA TRIVES, JORGE MANUEL</cp:lastModifiedBy>
  <cp:lastPrinted>2020-12-14T12:21:09Z</cp:lastPrinted>
  <dcterms:created xsi:type="dcterms:W3CDTF">2018-03-22T08:57:49Z</dcterms:created>
  <dcterms:modified xsi:type="dcterms:W3CDTF">2021-03-08T12:31:08Z</dcterms:modified>
</cp:coreProperties>
</file>