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Usuarios\jtorregt\Documents\CONTRATACION - 2\"/>
    </mc:Choice>
  </mc:AlternateContent>
  <bookViews>
    <workbookView xWindow="0" yWindow="0" windowWidth="28800" windowHeight="12300"/>
  </bookViews>
  <sheets>
    <sheet name="VOLUMEN GLOBAL" sheetId="5" r:id="rId1"/>
    <sheet name="CUADRO INDIVIDUAL" sheetId="1" r:id="rId2"/>
    <sheet name="TOTALES" sheetId="7" r:id="rId3"/>
    <sheet name="Gráfico TOTALES - iMPORTES" sheetId="12" r:id="rId4"/>
    <sheet name="Gráfico TOTALES - Contratos" sheetId="9" r:id="rId5"/>
    <sheet name="Gráfico TOTALES - Porcentajes" sheetId="1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  <c r="G12" i="7"/>
  <c r="G13" i="7"/>
  <c r="G14" i="7"/>
  <c r="G15" i="7"/>
  <c r="G10" i="7"/>
  <c r="E27" i="7" l="1"/>
  <c r="F26" i="7" l="1"/>
  <c r="D26" i="7"/>
  <c r="E25" i="7"/>
  <c r="C14" i="7"/>
  <c r="B14" i="7"/>
  <c r="K37" i="1"/>
  <c r="J37" i="1"/>
  <c r="F14" i="7" s="1"/>
  <c r="K36" i="1"/>
  <c r="E26" i="7" s="1"/>
  <c r="J36" i="1"/>
  <c r="E14" i="7" s="1"/>
  <c r="K35" i="1"/>
  <c r="J35" i="1"/>
  <c r="D14" i="7" s="1"/>
  <c r="K34" i="1"/>
  <c r="C26" i="7" s="1"/>
  <c r="J34" i="1"/>
  <c r="K33" i="1"/>
  <c r="B26" i="7" s="1"/>
  <c r="J33" i="1"/>
  <c r="J38" i="1" s="1"/>
  <c r="D13" i="1"/>
  <c r="E13" i="1"/>
  <c r="R10" i="5"/>
  <c r="R11" i="5"/>
  <c r="R12" i="5"/>
  <c r="R13" i="5"/>
  <c r="R14" i="5"/>
  <c r="R9" i="5"/>
  <c r="K23" i="1"/>
  <c r="J23" i="1"/>
  <c r="E13" i="7" s="1"/>
  <c r="E23" i="1"/>
  <c r="E23" i="7" s="1"/>
  <c r="D23" i="1"/>
  <c r="E11" i="7" s="1"/>
  <c r="K12" i="1"/>
  <c r="E24" i="7" s="1"/>
  <c r="J12" i="1"/>
  <c r="E12" i="7" s="1"/>
  <c r="E12" i="1"/>
  <c r="E22" i="7" s="1"/>
  <c r="D12" i="1"/>
  <c r="E10" i="7" s="1"/>
  <c r="M10" i="5"/>
  <c r="M15" i="5" s="1"/>
  <c r="M11" i="5"/>
  <c r="M12" i="5"/>
  <c r="M13" i="5"/>
  <c r="M14" i="5"/>
  <c r="M9" i="5"/>
  <c r="Q10" i="5"/>
  <c r="Q11" i="5"/>
  <c r="Q12" i="5"/>
  <c r="Q13" i="5"/>
  <c r="Q14" i="5"/>
  <c r="Q9" i="5"/>
  <c r="K15" i="5"/>
  <c r="L15" i="5"/>
  <c r="G26" i="7" l="1"/>
  <c r="K38" i="1"/>
  <c r="E28" i="7"/>
  <c r="E16" i="7"/>
  <c r="F27" i="7" l="1"/>
  <c r="F15" i="7"/>
  <c r="E35" i="1"/>
  <c r="D27" i="7" s="1"/>
  <c r="E34" i="1"/>
  <c r="C27" i="7" s="1"/>
  <c r="E33" i="1"/>
  <c r="B27" i="7" s="1"/>
  <c r="D35" i="1"/>
  <c r="D15" i="7" s="1"/>
  <c r="D34" i="1"/>
  <c r="C15" i="7" s="1"/>
  <c r="D33" i="1"/>
  <c r="B15" i="7" s="1"/>
  <c r="K24" i="1"/>
  <c r="K22" i="1"/>
  <c r="K21" i="1"/>
  <c r="K20" i="1"/>
  <c r="K25" i="1" s="1"/>
  <c r="J24" i="1"/>
  <c r="F13" i="7" s="1"/>
  <c r="J22" i="1"/>
  <c r="D13" i="7" s="1"/>
  <c r="J21" i="1"/>
  <c r="C13" i="7" s="1"/>
  <c r="J20" i="1"/>
  <c r="E24" i="1"/>
  <c r="F23" i="7" s="1"/>
  <c r="E22" i="1"/>
  <c r="E21" i="1"/>
  <c r="E20" i="1"/>
  <c r="E25" i="1" s="1"/>
  <c r="D24" i="1"/>
  <c r="F11" i="7" s="1"/>
  <c r="D22" i="1"/>
  <c r="D11" i="7" s="1"/>
  <c r="D21" i="1"/>
  <c r="C11" i="7" s="1"/>
  <c r="D20" i="1"/>
  <c r="B11" i="7" s="1"/>
  <c r="K13" i="1"/>
  <c r="K11" i="1"/>
  <c r="D24" i="7" s="1"/>
  <c r="K10" i="1"/>
  <c r="K9" i="1"/>
  <c r="J13" i="1"/>
  <c r="F12" i="7" s="1"/>
  <c r="J11" i="1"/>
  <c r="D12" i="7" s="1"/>
  <c r="J10" i="1"/>
  <c r="C12" i="7" s="1"/>
  <c r="J9" i="1"/>
  <c r="B12" i="7" s="1"/>
  <c r="E11" i="1"/>
  <c r="D22" i="7" s="1"/>
  <c r="E10" i="1"/>
  <c r="E9" i="1"/>
  <c r="F10" i="7"/>
  <c r="D11" i="1"/>
  <c r="D10" i="7" s="1"/>
  <c r="D10" i="1"/>
  <c r="C10" i="7" s="1"/>
  <c r="D9" i="1"/>
  <c r="B10" i="7" s="1"/>
  <c r="G27" i="7" l="1"/>
  <c r="B24" i="7"/>
  <c r="K14" i="1"/>
  <c r="L13" i="1" s="1"/>
  <c r="B23" i="7"/>
  <c r="F21" i="1"/>
  <c r="C24" i="7"/>
  <c r="L10" i="1"/>
  <c r="C23" i="7"/>
  <c r="D23" i="7"/>
  <c r="D25" i="7"/>
  <c r="B22" i="7"/>
  <c r="E14" i="1"/>
  <c r="B13" i="7"/>
  <c r="J25" i="1"/>
  <c r="B25" i="7"/>
  <c r="C22" i="7"/>
  <c r="C25" i="7"/>
  <c r="F22" i="7"/>
  <c r="F24" i="7"/>
  <c r="F25" i="7"/>
  <c r="Q15" i="5"/>
  <c r="D25" i="1"/>
  <c r="J14" i="1"/>
  <c r="D14" i="1"/>
  <c r="G23" i="7" l="1"/>
  <c r="G25" i="7"/>
  <c r="G24" i="7"/>
  <c r="L23" i="1"/>
  <c r="L33" i="1"/>
  <c r="L34" i="1"/>
  <c r="L36" i="1"/>
  <c r="L37" i="1"/>
  <c r="L35" i="1"/>
  <c r="F13" i="1"/>
  <c r="F10" i="1"/>
  <c r="L21" i="1"/>
  <c r="L22" i="1"/>
  <c r="L24" i="1"/>
  <c r="G22" i="7"/>
  <c r="F24" i="1"/>
  <c r="F23" i="1"/>
  <c r="F22" i="1"/>
  <c r="L11" i="1"/>
  <c r="L12" i="1"/>
  <c r="F11" i="1"/>
  <c r="F12" i="1"/>
  <c r="F28" i="7"/>
  <c r="C28" i="7"/>
  <c r="D28" i="7"/>
  <c r="B28" i="7"/>
  <c r="D16" i="7"/>
  <c r="C16" i="7"/>
  <c r="F16" i="7"/>
  <c r="B16" i="7"/>
  <c r="L38" i="1" l="1"/>
  <c r="G28" i="7"/>
  <c r="C15" i="5"/>
  <c r="D13" i="5" s="1"/>
  <c r="N15" i="5"/>
  <c r="O15" i="5"/>
  <c r="P13" i="5" s="1"/>
  <c r="E15" i="5"/>
  <c r="F15" i="5"/>
  <c r="G13" i="5" s="1"/>
  <c r="H15" i="5"/>
  <c r="I15" i="5"/>
  <c r="J13" i="5" s="1"/>
  <c r="B15" i="5"/>
  <c r="G14" i="5" l="1"/>
  <c r="D14" i="5"/>
  <c r="J11" i="5"/>
  <c r="P14" i="5"/>
  <c r="P12" i="5"/>
  <c r="P10" i="5"/>
  <c r="P9" i="5"/>
  <c r="P11" i="5"/>
  <c r="J14" i="5"/>
  <c r="G11" i="5"/>
  <c r="R15" i="5"/>
  <c r="D11" i="5"/>
  <c r="D12" i="5"/>
  <c r="G12" i="5"/>
  <c r="J9" i="5"/>
  <c r="J10" i="5"/>
  <c r="D9" i="5"/>
  <c r="D10" i="5"/>
  <c r="G9" i="5"/>
  <c r="G10" i="5"/>
  <c r="J12" i="5"/>
  <c r="L20" i="1"/>
  <c r="L25" i="1" s="1"/>
  <c r="L9" i="1"/>
  <c r="L14" i="1" s="1"/>
  <c r="P15" i="5" l="1"/>
  <c r="J15" i="5"/>
  <c r="D15" i="5"/>
  <c r="G15" i="5"/>
  <c r="E37" i="1" l="1"/>
  <c r="D37" i="1"/>
  <c r="F9" i="1"/>
  <c r="F14" i="1" s="1"/>
  <c r="F36" i="1" l="1"/>
  <c r="F34" i="1"/>
  <c r="F35" i="1"/>
  <c r="F20" i="1"/>
  <c r="F25" i="1" s="1"/>
  <c r="F33" i="1"/>
  <c r="F37" i="1" l="1"/>
  <c r="G16" i="7" l="1"/>
</calcChain>
</file>

<file path=xl/sharedStrings.xml><?xml version="1.0" encoding="utf-8"?>
<sst xmlns="http://schemas.openxmlformats.org/spreadsheetml/2006/main" count="134" uniqueCount="36">
  <si>
    <t>%</t>
  </si>
  <si>
    <t>NumContratos</t>
  </si>
  <si>
    <t>Precio con IVA</t>
  </si>
  <si>
    <t>TOTALES</t>
  </si>
  <si>
    <t>Tipo de Contratos</t>
  </si>
  <si>
    <t>OBRAS</t>
  </si>
  <si>
    <t>ARRENDAMIENTOS</t>
  </si>
  <si>
    <t>SERVICIOS</t>
  </si>
  <si>
    <t>SUMINISTROS</t>
  </si>
  <si>
    <t>Procedimiento Abierto</t>
  </si>
  <si>
    <t>Procedimiento Abierto Simplificado</t>
  </si>
  <si>
    <t xml:space="preserve"> Contratos Menores</t>
  </si>
  <si>
    <t xml:space="preserve"> Procedimiento Abierto Super Simplificado</t>
  </si>
  <si>
    <t xml:space="preserve"> Procedimiento Negociado</t>
  </si>
  <si>
    <t>PROCEDIMIENTO ABIERTO</t>
  </si>
  <si>
    <t>Número 
Contratos</t>
  </si>
  <si>
    <t>% sobre total</t>
  </si>
  <si>
    <t>PROCEDIMIENTO ABIERTO SIMPLIFICADO</t>
  </si>
  <si>
    <t>PROCEDIMIENTO ABIERTO SUPER SIMPLIFICADO</t>
  </si>
  <si>
    <t>PROCEDIMIENTO NEGOCIADO</t>
  </si>
  <si>
    <t>CONTRATOS MENORES</t>
  </si>
  <si>
    <t>Sumas totales</t>
  </si>
  <si>
    <t>IMPORTE CON IVA</t>
  </si>
  <si>
    <t>Nº Total Contratos</t>
  </si>
  <si>
    <t>Totales  en euros (€)</t>
  </si>
  <si>
    <r>
      <t xml:space="preserve">Fuente: </t>
    </r>
    <r>
      <rPr>
        <b/>
        <sz val="9"/>
        <color theme="1"/>
        <rFont val="Calibri"/>
        <family val="2"/>
        <scheme val="minor"/>
      </rPr>
      <t>CONTRATACIÓN, REGISTRO CONTRATOS MENORES Y TRANSPARENCIA</t>
    </r>
  </si>
  <si>
    <t>Documento reelaborado por Transparencia</t>
  </si>
  <si>
    <t>DATOS ESTADÍSTICOS SOBRE EL PORCENTAJE EN VOLUMEN PRESUPUESTARIO DE CONTRATOS ADJUDICADOS A TRAVÉS DE CADA UNO DE LOS PROCEDIMIENTOS PREVISTOS EN LA LEGISLACIÓN DE CONTRATOS DEL SECTOR PÚBLICO 
AÑO 2022</t>
  </si>
  <si>
    <t>DATOS ESTADÍSTICOS SOBRE EL PORCENTAJE EN VOLUMEN PRESUPUESTARIO DE CONTRATOS ADJUDICADOS A TRAVÉS DE CADA UNO DE LOS PROCEDIMIENTOS PREVISTOS EN LA LEGISLACIÓN DE CONTRATOS DEL SECTOR PÚBLICO - AÑO 2022</t>
  </si>
  <si>
    <t>DATOS ESTADÍSTICOS SOBRE EL PORCENTAJE EN VOLUMEN PRESUPUESTARIO DE CONTRATOS ADJUDICADOS
 A TRAVÉS DE CADA UNO DE LOS PROCEDIMIENTOS PREVISTOS EN LA LEGISLACIÓN DE CONTRATOS DEL SECTOR PÚBLICO AÑO 2022</t>
  </si>
  <si>
    <t>BASADO ACUERDO MARCO</t>
  </si>
  <si>
    <t>ASISTENCIAS</t>
  </si>
  <si>
    <t>Basado Acuerdo Marco</t>
  </si>
  <si>
    <t>Número de Contratos adjudicados año 2022</t>
  </si>
  <si>
    <t>Importes Totales contratos adjudicados año 2022</t>
  </si>
  <si>
    <r>
      <t xml:space="preserve">Versión núm. 1: </t>
    </r>
    <r>
      <rPr>
        <b/>
        <sz val="9"/>
        <color theme="1"/>
        <rFont val="Calibri"/>
        <family val="2"/>
        <scheme val="minor"/>
      </rPr>
      <t>7 de febrero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</si>
</sst>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;[Red]#,##0.00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66" fontId="0" fillId="0" borderId="1" xfId="0" applyNumberFormat="1" applyFont="1" applyBorder="1"/>
    <xf numFmtId="165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/>
    <xf numFmtId="0" fontId="1" fillId="0" borderId="0" xfId="0" applyFont="1" applyBorder="1" applyAlignment="1">
      <alignment horizontal="center"/>
    </xf>
    <xf numFmtId="164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" fontId="0" fillId="4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0" fillId="4" borderId="6" xfId="0" applyNumberFormat="1" applyFont="1" applyFill="1" applyBorder="1" applyAlignment="1">
      <alignment horizontal="center" vertical="center"/>
    </xf>
    <xf numFmtId="166" fontId="0" fillId="0" borderId="6" xfId="0" applyNumberFormat="1" applyFont="1" applyBorder="1" applyAlignment="1">
      <alignment horizontal="center" vertical="center"/>
    </xf>
    <xf numFmtId="3" fontId="0" fillId="4" borderId="6" xfId="0" applyNumberFormat="1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1" fontId="15" fillId="4" borderId="6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/>
    </xf>
    <xf numFmtId="166" fontId="16" fillId="0" borderId="8" xfId="0" applyNumberFormat="1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right"/>
    </xf>
    <xf numFmtId="166" fontId="1" fillId="3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" fontId="0" fillId="0" borderId="1" xfId="0" quotePrefix="1" applyNumberFormat="1" applyFont="1" applyBorder="1" applyAlignment="1">
      <alignment horizontal="center" vertical="center"/>
    </xf>
    <xf numFmtId="1" fontId="12" fillId="0" borderId="8" xfId="0" quotePrefix="1" applyNumberFormat="1" applyFont="1" applyBorder="1" applyAlignment="1">
      <alignment horizontal="center" vertical="center"/>
    </xf>
    <xf numFmtId="0" fontId="3" fillId="0" borderId="0" xfId="0" applyFont="1"/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1" fillId="5" borderId="4" xfId="0" applyFont="1" applyFill="1" applyBorder="1" applyAlignment="1">
      <alignment horizontal="center"/>
    </xf>
    <xf numFmtId="4" fontId="0" fillId="0" borderId="6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4" fillId="8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rgbClr val="FF0000"/>
                </a:solidFill>
                <a:latin typeface="+mj-lt"/>
                <a:ea typeface="+mj-ea"/>
                <a:cs typeface="+mj-cs"/>
              </a:defRPr>
            </a:pPr>
            <a:r>
              <a:rPr lang="en-US">
                <a:solidFill>
                  <a:srgbClr val="FF0000"/>
                </a:solidFill>
              </a:rPr>
              <a:t>IMPORTES</a:t>
            </a:r>
            <a:r>
              <a:rPr lang="en-US" baseline="0">
                <a:solidFill>
                  <a:srgbClr val="FF0000"/>
                </a:solidFill>
              </a:rPr>
              <a:t> CONTRATOS - Totales (€)</a:t>
            </a:r>
            <a:endParaRPr lang="en-US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rgbClr val="FF0000"/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423881161263203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D8-4D41-919D-57A78E8701F4}"/>
                </c:ext>
              </c:extLst>
            </c:dLbl>
            <c:dLbl>
              <c:idx val="1"/>
              <c:layout>
                <c:manualLayout>
                  <c:x val="1.3684529359403476E-3"/>
                  <c:y val="-0.2833952624360516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D8-4D41-919D-57A78E8701F4}"/>
                </c:ext>
              </c:extLst>
            </c:dLbl>
            <c:dLbl>
              <c:idx val="2"/>
              <c:layout>
                <c:manualLayout>
                  <c:x val="-1.3684529359403476E-3"/>
                  <c:y val="-0.209842159041189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D8-4D41-919D-57A78E8701F4}"/>
                </c:ext>
              </c:extLst>
            </c:dLbl>
            <c:dLbl>
              <c:idx val="3"/>
              <c:layout>
                <c:manualLayout>
                  <c:x val="-1.3684529359403476E-3"/>
                  <c:y val="-2.7279480675354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D8-4D41-919D-57A78E8701F4}"/>
                </c:ext>
              </c:extLst>
            </c:dLbl>
            <c:dLbl>
              <c:idx val="4"/>
              <c:layout>
                <c:manualLayout>
                  <c:x val="-2.7369058718807954E-3"/>
                  <c:y val="-3.9870010217826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D8-4D41-919D-57A78E8701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TOTALES!$B$21:$F$21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ASISTENCIAS</c:v>
                </c:pt>
                <c:pt idx="4">
                  <c:v>ARRENDAMIENTOS</c:v>
                </c:pt>
              </c:strCache>
            </c:strRef>
          </c:cat>
          <c:val>
            <c:numRef>
              <c:f>TOTALES!$B$28:$F$28</c:f>
              <c:numCache>
                <c:formatCode>#,##0.00\ "€"</c:formatCode>
                <c:ptCount val="5"/>
                <c:pt idx="0">
                  <c:v>10155411.390000001</c:v>
                </c:pt>
                <c:pt idx="1">
                  <c:v>6746186.8100000005</c:v>
                </c:pt>
                <c:pt idx="2">
                  <c:v>5160110.29</c:v>
                </c:pt>
                <c:pt idx="3">
                  <c:v>52303.68</c:v>
                </c:pt>
                <c:pt idx="4">
                  <c:v>299313.27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8-4D41-919D-57A78E8701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83497920"/>
        <c:axId val="983495296"/>
      </c:barChart>
      <c:catAx>
        <c:axId val="98349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3495296"/>
        <c:crosses val="autoZero"/>
        <c:auto val="1"/>
        <c:lblAlgn val="ctr"/>
        <c:lblOffset val="100"/>
        <c:noMultiLvlLbl val="0"/>
      </c:catAx>
      <c:valAx>
        <c:axId val="98349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349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contratos adjudicados e importes año 2022</a:t>
            </a:r>
          </a:p>
        </c:rich>
      </c:tx>
      <c:layout>
        <c:manualLayout>
          <c:xMode val="edge"/>
          <c:yMode val="edge"/>
          <c:x val="0.27231311316397722"/>
          <c:y val="4.1991924985889724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TOTALES!$B$9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5"/>
              <c:layout>
                <c:manualLayout>
                  <c:x val="-8.2262206356579892E-3"/>
                  <c:y val="-2.2284122562674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34-4B99-B070-D4DC582669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TOTALES!$A$10:$A$15</c:f>
              <c:strCache>
                <c:ptCount val="6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BASADO ACUERDO MARCO</c:v>
                </c:pt>
                <c:pt idx="5">
                  <c:v>CONTRATOS MENORES</c:v>
                </c:pt>
              </c:strCache>
            </c:strRef>
          </c:cat>
          <c:val>
            <c:numRef>
              <c:f>TOTALES!$B$10:$B$15</c:f>
              <c:numCache>
                <c:formatCode>0</c:formatCode>
                <c:ptCount val="6"/>
                <c:pt idx="0">
                  <c:v>0</c:v>
                </c:pt>
                <c:pt idx="1">
                  <c:v>47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F22-8344-0CB52E64F4C4}"/>
            </c:ext>
          </c:extLst>
        </c:ser>
        <c:ser>
          <c:idx val="1"/>
          <c:order val="1"/>
          <c:tx>
            <c:strRef>
              <c:f>TOTALES!$C$9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5"/>
              <c:layout>
                <c:manualLayout>
                  <c:x val="-8.22622063565798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34-4B99-B070-D4DC582669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TOTALES!$A$10:$A$15</c:f>
              <c:strCache>
                <c:ptCount val="6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BASADO ACUERDO MARCO</c:v>
                </c:pt>
                <c:pt idx="5">
                  <c:v>CONTRATOS MENORES</c:v>
                </c:pt>
              </c:strCache>
            </c:strRef>
          </c:cat>
          <c:val>
            <c:numRef>
              <c:f>TOTALES!$C$10:$C$15</c:f>
              <c:numCache>
                <c:formatCode>0</c:formatCode>
                <c:ptCount val="6"/>
                <c:pt idx="0">
                  <c:v>7</c:v>
                </c:pt>
                <c:pt idx="1">
                  <c:v>49</c:v>
                </c:pt>
                <c:pt idx="2">
                  <c:v>39</c:v>
                </c:pt>
                <c:pt idx="3">
                  <c:v>5</c:v>
                </c:pt>
                <c:pt idx="4">
                  <c:v>4</c:v>
                </c:pt>
                <c:pt idx="5" formatCode="#,##0">
                  <c:v>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8-4F22-8344-0CB52E64F4C4}"/>
            </c:ext>
          </c:extLst>
        </c:ser>
        <c:ser>
          <c:idx val="2"/>
          <c:order val="2"/>
          <c:tx>
            <c:strRef>
              <c:f>TOTALES!$D$9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TOTALES!$A$10:$A$15</c:f>
              <c:strCache>
                <c:ptCount val="6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BASADO ACUERDO MARCO</c:v>
                </c:pt>
                <c:pt idx="5">
                  <c:v>CONTRATOS MENORES</c:v>
                </c:pt>
              </c:strCache>
            </c:strRef>
          </c:cat>
          <c:val>
            <c:numRef>
              <c:f>TOTALES!$D$10:$D$15</c:f>
              <c:numCache>
                <c:formatCode>0</c:formatCode>
                <c:ptCount val="6"/>
                <c:pt idx="0">
                  <c:v>19</c:v>
                </c:pt>
                <c:pt idx="1">
                  <c:v>7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 formatCode="#,##0">
                  <c:v>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8-4F22-8344-0CB52E64F4C4}"/>
            </c:ext>
          </c:extLst>
        </c:ser>
        <c:ser>
          <c:idx val="3"/>
          <c:order val="3"/>
          <c:tx>
            <c:strRef>
              <c:f>TOTALES!$F$9</c:f>
              <c:strCache>
                <c:ptCount val="1"/>
                <c:pt idx="0">
                  <c:v>ARRENDAMIENTOS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TOTALES!$A$10:$A$15</c:f>
              <c:strCache>
                <c:ptCount val="6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BASADO ACUERDO MARCO</c:v>
                </c:pt>
                <c:pt idx="5">
                  <c:v>CONTRATOS MENORES</c:v>
                </c:pt>
              </c:strCache>
            </c:strRef>
          </c:cat>
          <c:val>
            <c:numRef>
              <c:f>TOTALES!$F$10:$F$15</c:f>
              <c:numCache>
                <c:formatCode>0</c:formatCode>
                <c:ptCount val="6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8-4F22-8344-0CB52E64F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PORCENTUAL (%) - AÑO 2022</a:t>
            </a:r>
          </a:p>
        </c:rich>
      </c:tx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E7A-47A6-A973-538982DB34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E7A-47A6-A973-538982DB34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E7A-47A6-A973-538982DB342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E7A-47A6-A973-538982DB342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67A-48A3-897B-E8BD620DDAFB}"/>
              </c:ext>
            </c:extLst>
          </c:dPt>
          <c:dLbls>
            <c:dLbl>
              <c:idx val="0"/>
              <c:layout>
                <c:manualLayout>
                  <c:x val="-0.23246489848984078"/>
                  <c:y val="3.455916478406773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7A-47A6-A973-538982DB342D}"/>
                </c:ext>
              </c:extLst>
            </c:dLbl>
            <c:dLbl>
              <c:idx val="1"/>
              <c:layout>
                <c:manualLayout>
                  <c:x val="0.22951209551311477"/>
                  <c:y val="-0.3379311736450770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7A-47A6-A973-538982DB342D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E7A-47A6-A973-538982DB342D}"/>
                </c:ext>
              </c:extLst>
            </c:dLbl>
            <c:dLbl>
              <c:idx val="4"/>
              <c:layout>
                <c:manualLayout>
                  <c:x val="-0.36641543518023106"/>
                  <c:y val="1.07046344206155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7A-48A3-897B-E8BD620DDAF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TOTALES!$B$21:$F$21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ASISTENCIAS</c:v>
                </c:pt>
                <c:pt idx="4">
                  <c:v>ARRENDAMIENTOS</c:v>
                </c:pt>
              </c:strCache>
            </c:strRef>
          </c:cat>
          <c:val>
            <c:numRef>
              <c:f>TOTALES!$B$28:$F$28</c:f>
              <c:numCache>
                <c:formatCode>#,##0.00\ "€"</c:formatCode>
                <c:ptCount val="5"/>
                <c:pt idx="0">
                  <c:v>10155411.390000001</c:v>
                </c:pt>
                <c:pt idx="1">
                  <c:v>6746186.8100000005</c:v>
                </c:pt>
                <c:pt idx="2">
                  <c:v>5160110.29</c:v>
                </c:pt>
                <c:pt idx="3">
                  <c:v>52303.68</c:v>
                </c:pt>
                <c:pt idx="4">
                  <c:v>299313.27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7A-47A6-A973-538982DB342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6"/>
  <sheetViews>
    <sheetView zoomScale="11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4"/>
  <sheetViews>
    <sheetView zoomScale="120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&amp;L&amp;G&amp;R&amp;"-,Negrita"&amp;K0070C0TRANSPARENCIA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áfico5"/>
  <sheetViews>
    <sheetView zoomScale="120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&amp;L&amp;G&amp;R&amp;"-,Negrita"&amp;K0070C0TRANSPARENCIA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0553" cy="604373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63063" cy="5699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0.07528</cdr:x>
      <cdr:y>0.68846</cdr:y>
    </cdr:from>
    <cdr:to>
      <cdr:x>0.24123</cdr:x>
      <cdr:y>0.73713</cdr:y>
    </cdr:to>
    <cdr:sp macro="" textlink="">
      <cdr:nvSpPr>
        <cdr:cNvPr id="2" name="Rectángulo redondeado 1"/>
        <cdr:cNvSpPr/>
      </cdr:nvSpPr>
      <cdr:spPr>
        <a:xfrm xmlns:a="http://schemas.openxmlformats.org/drawingml/2006/main">
          <a:off x="698501" y="3929063"/>
          <a:ext cx="1539874" cy="277812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23.654.672.99 €</a:t>
          </a:r>
        </a:p>
      </cdr:txBody>
    </cdr:sp>
  </cdr:relSizeAnchor>
  <cdr:relSizeAnchor xmlns:cdr="http://schemas.openxmlformats.org/drawingml/2006/chartDrawing">
    <cdr:from>
      <cdr:x>0.25235</cdr:x>
      <cdr:y>0.68707</cdr:y>
    </cdr:from>
    <cdr:to>
      <cdr:x>0.41831</cdr:x>
      <cdr:y>0.73574</cdr:y>
    </cdr:to>
    <cdr:sp macro="" textlink="">
      <cdr:nvSpPr>
        <cdr:cNvPr id="3" name="Rectángulo redondeado 2"/>
        <cdr:cNvSpPr/>
      </cdr:nvSpPr>
      <cdr:spPr>
        <a:xfrm xmlns:a="http://schemas.openxmlformats.org/drawingml/2006/main">
          <a:off x="2341564" y="3921125"/>
          <a:ext cx="1539874" cy="277812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13.703.287,78 €</a:t>
          </a:r>
        </a:p>
      </cdr:txBody>
    </cdr:sp>
  </cdr:relSizeAnchor>
  <cdr:relSizeAnchor xmlns:cdr="http://schemas.openxmlformats.org/drawingml/2006/chartDrawing">
    <cdr:from>
      <cdr:x>0.42686</cdr:x>
      <cdr:y>0.68707</cdr:y>
    </cdr:from>
    <cdr:to>
      <cdr:x>0.59281</cdr:x>
      <cdr:y>0.73574</cdr:y>
    </cdr:to>
    <cdr:sp macro="" textlink="">
      <cdr:nvSpPr>
        <cdr:cNvPr id="4" name="Rectángulo redondeado 3"/>
        <cdr:cNvSpPr/>
      </cdr:nvSpPr>
      <cdr:spPr>
        <a:xfrm xmlns:a="http://schemas.openxmlformats.org/drawingml/2006/main">
          <a:off x="3960814" y="3921125"/>
          <a:ext cx="1539874" cy="277812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2.225.548,34 €</a:t>
          </a:r>
        </a:p>
      </cdr:txBody>
    </cdr:sp>
  </cdr:relSizeAnchor>
  <cdr:relSizeAnchor xmlns:cdr="http://schemas.openxmlformats.org/drawingml/2006/chartDrawing">
    <cdr:from>
      <cdr:x>0.60394</cdr:x>
      <cdr:y>0.68846</cdr:y>
    </cdr:from>
    <cdr:to>
      <cdr:x>0.76989</cdr:x>
      <cdr:y>0.73713</cdr:y>
    </cdr:to>
    <cdr:sp macro="" textlink="">
      <cdr:nvSpPr>
        <cdr:cNvPr id="5" name="Rectángulo redondeado 4"/>
        <cdr:cNvSpPr/>
      </cdr:nvSpPr>
      <cdr:spPr>
        <a:xfrm xmlns:a="http://schemas.openxmlformats.org/drawingml/2006/main">
          <a:off x="5603877" y="3929063"/>
          <a:ext cx="1539874" cy="277812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342.493,11 €</a:t>
          </a:r>
        </a:p>
      </cdr:txBody>
    </cdr:sp>
  </cdr:relSizeAnchor>
  <cdr:relSizeAnchor xmlns:cdr="http://schemas.openxmlformats.org/drawingml/2006/chartDrawing">
    <cdr:from>
      <cdr:x>0.77074</cdr:x>
      <cdr:y>0.10709</cdr:y>
    </cdr:from>
    <cdr:to>
      <cdr:x>0.9367</cdr:x>
      <cdr:y>0.15577</cdr:y>
    </cdr:to>
    <cdr:sp macro="" textlink="">
      <cdr:nvSpPr>
        <cdr:cNvPr id="6" name="Rectángulo redondeado 5"/>
        <cdr:cNvSpPr/>
      </cdr:nvSpPr>
      <cdr:spPr>
        <a:xfrm xmlns:a="http://schemas.openxmlformats.org/drawingml/2006/main">
          <a:off x="7151690" y="611188"/>
          <a:ext cx="1539874" cy="277812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5.468.238,43 €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63063" cy="5699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31"/>
  <sheetViews>
    <sheetView tabSelected="1" zoomScaleNormal="100" workbookViewId="0">
      <selection activeCell="P11" sqref="P11"/>
    </sheetView>
  </sheetViews>
  <sheetFormatPr baseColWidth="10" defaultColWidth="31.7109375" defaultRowHeight="12" x14ac:dyDescent="0.2"/>
  <cols>
    <col min="1" max="1" width="27.7109375" style="1" customWidth="1"/>
    <col min="2" max="2" width="9.140625" style="1" customWidth="1"/>
    <col min="3" max="3" width="17.5703125" style="1" customWidth="1"/>
    <col min="4" max="4" width="9.5703125" style="1" customWidth="1"/>
    <col min="5" max="5" width="8.42578125" style="1" bestFit="1" customWidth="1"/>
    <col min="6" max="6" width="17.7109375" style="1" customWidth="1"/>
    <col min="7" max="7" width="7.7109375" style="1" customWidth="1"/>
    <col min="8" max="8" width="8.42578125" style="1" bestFit="1" customWidth="1"/>
    <col min="9" max="9" width="17" style="4" customWidth="1"/>
    <col min="10" max="10" width="7.5703125" style="1" customWidth="1"/>
    <col min="11" max="11" width="7.7109375" style="1" customWidth="1"/>
    <col min="12" max="12" width="12.85546875" style="1" bestFit="1" customWidth="1"/>
    <col min="13" max="13" width="7.7109375" style="1" customWidth="1"/>
    <col min="14" max="14" width="7.5703125" style="1" customWidth="1"/>
    <col min="15" max="15" width="14.140625" style="1" customWidth="1"/>
    <col min="16" max="16" width="13.140625" style="1" customWidth="1"/>
    <col min="17" max="17" width="10.7109375" style="1" customWidth="1"/>
    <col min="18" max="18" width="20" style="1" customWidth="1"/>
    <col min="19" max="19" width="10.85546875" style="1" customWidth="1"/>
    <col min="20" max="20" width="14.85546875" style="1" customWidth="1"/>
    <col min="21" max="21" width="14.85546875" style="3" customWidth="1"/>
    <col min="22" max="22" width="10.42578125" style="1" customWidth="1"/>
    <col min="23" max="16384" width="31.7109375" style="1"/>
  </cols>
  <sheetData>
    <row r="1" spans="1:22" x14ac:dyDescent="0.2">
      <c r="N1" s="1" t="s">
        <v>26</v>
      </c>
    </row>
    <row r="2" spans="1:22" x14ac:dyDescent="0.2">
      <c r="A2" s="1" t="s">
        <v>35</v>
      </c>
    </row>
    <row r="3" spans="1:22" x14ac:dyDescent="0.2">
      <c r="N3" s="1" t="s">
        <v>25</v>
      </c>
    </row>
    <row r="4" spans="1:22" ht="16.5" customHeight="1" x14ac:dyDescent="0.2"/>
    <row r="5" spans="1:22" ht="64.5" customHeight="1" x14ac:dyDescent="0.35">
      <c r="A5" s="79" t="s">
        <v>27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29"/>
      <c r="T5" s="29"/>
      <c r="U5" s="29"/>
      <c r="V5" s="29"/>
    </row>
    <row r="6" spans="1:22" ht="21.75" thickBot="1" x14ac:dyDescent="0.4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9"/>
      <c r="T6" s="29"/>
      <c r="U6" s="29"/>
      <c r="V6" s="29"/>
    </row>
    <row r="7" spans="1:22" s="4" customFormat="1" ht="24.75" customHeight="1" thickTop="1" thickBot="1" x14ac:dyDescent="0.45">
      <c r="A7" s="27"/>
      <c r="B7" s="80" t="s">
        <v>5</v>
      </c>
      <c r="C7" s="80"/>
      <c r="D7" s="80"/>
      <c r="E7" s="80" t="s">
        <v>7</v>
      </c>
      <c r="F7" s="80"/>
      <c r="G7" s="80"/>
      <c r="H7" s="80" t="s">
        <v>8</v>
      </c>
      <c r="I7" s="80"/>
      <c r="J7" s="80"/>
      <c r="K7" s="81" t="s">
        <v>31</v>
      </c>
      <c r="L7" s="82"/>
      <c r="M7" s="83"/>
      <c r="N7" s="80" t="s">
        <v>6</v>
      </c>
      <c r="O7" s="80"/>
      <c r="P7" s="80"/>
      <c r="Q7" s="61"/>
      <c r="R7" s="27"/>
      <c r="S7" s="27"/>
      <c r="T7" s="27"/>
      <c r="U7" s="27"/>
      <c r="V7" s="27"/>
    </row>
    <row r="8" spans="1:22" s="35" customFormat="1" ht="23.25" thickTop="1" x14ac:dyDescent="0.25">
      <c r="B8" s="41" t="s">
        <v>15</v>
      </c>
      <c r="C8" s="42" t="s">
        <v>22</v>
      </c>
      <c r="D8" s="43" t="s">
        <v>16</v>
      </c>
      <c r="E8" s="41" t="s">
        <v>15</v>
      </c>
      <c r="F8" s="42" t="s">
        <v>22</v>
      </c>
      <c r="G8" s="43" t="s">
        <v>16</v>
      </c>
      <c r="H8" s="41" t="s">
        <v>15</v>
      </c>
      <c r="I8" s="42" t="s">
        <v>22</v>
      </c>
      <c r="J8" s="43" t="s">
        <v>16</v>
      </c>
      <c r="K8" s="41" t="s">
        <v>15</v>
      </c>
      <c r="L8" s="42" t="s">
        <v>22</v>
      </c>
      <c r="M8" s="43" t="s">
        <v>16</v>
      </c>
      <c r="N8" s="41" t="s">
        <v>15</v>
      </c>
      <c r="O8" s="42" t="s">
        <v>22</v>
      </c>
      <c r="P8" s="43" t="s">
        <v>16</v>
      </c>
      <c r="Q8" s="41" t="s">
        <v>23</v>
      </c>
      <c r="R8" s="37" t="s">
        <v>24</v>
      </c>
      <c r="S8" s="34"/>
      <c r="T8" s="34"/>
      <c r="U8" s="34"/>
      <c r="V8" s="34"/>
    </row>
    <row r="9" spans="1:22" s="35" customFormat="1" ht="39.950000000000003" customHeight="1" x14ac:dyDescent="0.25">
      <c r="A9" s="30" t="s">
        <v>14</v>
      </c>
      <c r="B9" s="36">
        <v>0</v>
      </c>
      <c r="C9" s="31">
        <v>0</v>
      </c>
      <c r="D9" s="32">
        <f t="shared" ref="D9:D14" si="0">(C9*100)/$C$15</f>
        <v>0</v>
      </c>
      <c r="E9" s="36">
        <v>7</v>
      </c>
      <c r="F9" s="31">
        <v>1390499.76</v>
      </c>
      <c r="G9" s="33">
        <f t="shared" ref="G9:G14" si="1">(F9*100)/$F$15</f>
        <v>20.611640311217528</v>
      </c>
      <c r="H9" s="36">
        <v>19</v>
      </c>
      <c r="I9" s="31">
        <v>3472863.01</v>
      </c>
      <c r="J9" s="33">
        <f t="shared" ref="J9:J14" si="2">(I9*100)/$I$15</f>
        <v>67.30210818807906</v>
      </c>
      <c r="K9" s="36">
        <v>2</v>
      </c>
      <c r="L9" s="33">
        <v>3675.38</v>
      </c>
      <c r="M9" s="33">
        <f>(L9*100)/$L$15</f>
        <v>7.0270007770007767</v>
      </c>
      <c r="N9" s="36">
        <v>0</v>
      </c>
      <c r="O9" s="31">
        <v>0</v>
      </c>
      <c r="P9" s="68">
        <f t="shared" ref="P9:P14" si="3">(O9*100)/$O$15</f>
        <v>0</v>
      </c>
      <c r="Q9" s="36">
        <f>B9+E9+H9+N9+K9</f>
        <v>28</v>
      </c>
      <c r="R9" s="31">
        <f>C9+F9+I9+O9+L9</f>
        <v>4867038.1499999994</v>
      </c>
      <c r="S9" s="34"/>
      <c r="T9" s="34"/>
      <c r="U9" s="34"/>
      <c r="V9" s="34"/>
    </row>
    <row r="10" spans="1:22" s="35" customFormat="1" ht="39.950000000000003" customHeight="1" x14ac:dyDescent="0.25">
      <c r="A10" s="30" t="s">
        <v>17</v>
      </c>
      <c r="B10" s="36">
        <v>47</v>
      </c>
      <c r="C10" s="31">
        <v>7999198.4900000002</v>
      </c>
      <c r="D10" s="32">
        <f t="shared" si="0"/>
        <v>78.767842904688081</v>
      </c>
      <c r="E10" s="36">
        <v>49</v>
      </c>
      <c r="F10" s="31">
        <v>1714171.71</v>
      </c>
      <c r="G10" s="33">
        <f t="shared" si="1"/>
        <v>25.409490698642539</v>
      </c>
      <c r="H10" s="36">
        <v>7</v>
      </c>
      <c r="I10" s="31">
        <v>346938.58</v>
      </c>
      <c r="J10" s="33">
        <f t="shared" si="2"/>
        <v>6.7234721837699327</v>
      </c>
      <c r="K10" s="36">
        <v>1</v>
      </c>
      <c r="L10" s="33">
        <v>26570</v>
      </c>
      <c r="M10" s="33">
        <f t="shared" ref="M10:M14" si="4">(L10*100)/$L$15</f>
        <v>50.799484854602966</v>
      </c>
      <c r="N10" s="36">
        <v>5</v>
      </c>
      <c r="O10" s="31">
        <v>299313.27</v>
      </c>
      <c r="P10" s="68">
        <f t="shared" si="3"/>
        <v>100</v>
      </c>
      <c r="Q10" s="36">
        <f t="shared" ref="Q10:Q14" si="5">B10+E10+H10+N10+K10</f>
        <v>109</v>
      </c>
      <c r="R10" s="31">
        <f t="shared" ref="R10:R14" si="6">C10+F10+I10+O10+L10</f>
        <v>10386192.049999999</v>
      </c>
      <c r="S10" s="34"/>
      <c r="T10" s="34"/>
      <c r="U10" s="34"/>
      <c r="V10" s="34"/>
    </row>
    <row r="11" spans="1:22" s="4" customFormat="1" ht="39.950000000000003" customHeight="1" x14ac:dyDescent="0.35">
      <c r="A11" s="30" t="s">
        <v>18</v>
      </c>
      <c r="B11" s="36">
        <v>10</v>
      </c>
      <c r="C11" s="31">
        <v>527502.09</v>
      </c>
      <c r="D11" s="32">
        <f t="shared" si="0"/>
        <v>5.19429562961309</v>
      </c>
      <c r="E11" s="36">
        <v>39</v>
      </c>
      <c r="F11" s="31">
        <v>559198.93000000005</v>
      </c>
      <c r="G11" s="33">
        <f t="shared" si="1"/>
        <v>8.2891112527611739</v>
      </c>
      <c r="H11" s="36">
        <v>12</v>
      </c>
      <c r="I11" s="31">
        <v>283016.81</v>
      </c>
      <c r="J11" s="33">
        <f t="shared" si="2"/>
        <v>5.4847046689771428</v>
      </c>
      <c r="K11" s="36">
        <v>0</v>
      </c>
      <c r="L11" s="33">
        <v>0</v>
      </c>
      <c r="M11" s="33">
        <f t="shared" si="4"/>
        <v>0</v>
      </c>
      <c r="N11" s="36">
        <v>0</v>
      </c>
      <c r="O11" s="31">
        <v>0</v>
      </c>
      <c r="P11" s="68">
        <f t="shared" si="3"/>
        <v>0</v>
      </c>
      <c r="Q11" s="36">
        <f t="shared" si="5"/>
        <v>61</v>
      </c>
      <c r="R11" s="31">
        <f t="shared" si="6"/>
        <v>1369717.83</v>
      </c>
      <c r="S11" s="27"/>
      <c r="T11" s="27"/>
      <c r="U11" s="27"/>
      <c r="V11" s="27"/>
    </row>
    <row r="12" spans="1:22" s="4" customFormat="1" ht="39.950000000000003" customHeight="1" x14ac:dyDescent="0.35">
      <c r="A12" s="30" t="s">
        <v>19</v>
      </c>
      <c r="B12" s="36">
        <v>0</v>
      </c>
      <c r="C12" s="31">
        <v>0</v>
      </c>
      <c r="D12" s="32">
        <f t="shared" si="0"/>
        <v>0</v>
      </c>
      <c r="E12" s="36">
        <v>5</v>
      </c>
      <c r="F12" s="31">
        <v>312229.7</v>
      </c>
      <c r="G12" s="33">
        <f t="shared" si="1"/>
        <v>4.6282397566752227</v>
      </c>
      <c r="H12" s="36">
        <v>0</v>
      </c>
      <c r="I12" s="31">
        <v>0</v>
      </c>
      <c r="J12" s="33">
        <f t="shared" si="2"/>
        <v>0</v>
      </c>
      <c r="K12" s="36">
        <v>0</v>
      </c>
      <c r="L12" s="33">
        <v>0</v>
      </c>
      <c r="M12" s="33">
        <f t="shared" si="4"/>
        <v>0</v>
      </c>
      <c r="N12" s="36">
        <v>0</v>
      </c>
      <c r="O12" s="31">
        <v>0</v>
      </c>
      <c r="P12" s="68">
        <f t="shared" si="3"/>
        <v>0</v>
      </c>
      <c r="Q12" s="36">
        <f t="shared" si="5"/>
        <v>5</v>
      </c>
      <c r="R12" s="31">
        <f t="shared" si="6"/>
        <v>312229.7</v>
      </c>
      <c r="S12" s="27"/>
      <c r="T12" s="27"/>
      <c r="U12" s="27"/>
      <c r="V12" s="27"/>
    </row>
    <row r="13" spans="1:22" s="4" customFormat="1" ht="39.950000000000003" customHeight="1" x14ac:dyDescent="0.35">
      <c r="A13" s="30" t="s">
        <v>30</v>
      </c>
      <c r="B13" s="38">
        <v>0</v>
      </c>
      <c r="C13" s="39">
        <v>0</v>
      </c>
      <c r="D13" s="32">
        <f t="shared" si="0"/>
        <v>0</v>
      </c>
      <c r="E13" s="38">
        <v>4</v>
      </c>
      <c r="F13" s="39">
        <v>28088.26</v>
      </c>
      <c r="G13" s="33">
        <f t="shared" si="1"/>
        <v>0.4163575778596027</v>
      </c>
      <c r="H13" s="38">
        <v>0</v>
      </c>
      <c r="I13" s="39">
        <v>0</v>
      </c>
      <c r="J13" s="33">
        <f t="shared" si="2"/>
        <v>0</v>
      </c>
      <c r="K13" s="36">
        <v>2</v>
      </c>
      <c r="L13" s="75">
        <v>22058.3</v>
      </c>
      <c r="M13" s="33">
        <f t="shared" si="4"/>
        <v>42.173514368396255</v>
      </c>
      <c r="N13" s="38">
        <v>0</v>
      </c>
      <c r="O13" s="39">
        <v>0</v>
      </c>
      <c r="P13" s="68">
        <f t="shared" si="3"/>
        <v>0</v>
      </c>
      <c r="Q13" s="36">
        <f t="shared" si="5"/>
        <v>6</v>
      </c>
      <c r="R13" s="31">
        <f t="shared" si="6"/>
        <v>50146.559999999998</v>
      </c>
      <c r="S13" s="27"/>
      <c r="T13" s="27"/>
      <c r="U13" s="27"/>
      <c r="V13" s="27"/>
    </row>
    <row r="14" spans="1:22" s="4" customFormat="1" ht="39.950000000000003" customHeight="1" thickBot="1" x14ac:dyDescent="0.4">
      <c r="A14" s="30" t="s">
        <v>20</v>
      </c>
      <c r="B14" s="38">
        <v>186</v>
      </c>
      <c r="C14" s="39">
        <v>1628710.81</v>
      </c>
      <c r="D14" s="32">
        <f t="shared" si="0"/>
        <v>16.037861465698828</v>
      </c>
      <c r="E14" s="40">
        <v>1253</v>
      </c>
      <c r="F14" s="39">
        <v>2741998.45</v>
      </c>
      <c r="G14" s="33">
        <f t="shared" si="1"/>
        <v>40.645160402843928</v>
      </c>
      <c r="H14" s="40">
        <v>842</v>
      </c>
      <c r="I14" s="39">
        <v>1057291.8899999999</v>
      </c>
      <c r="J14" s="33">
        <f t="shared" si="2"/>
        <v>20.489714959173863</v>
      </c>
      <c r="K14" s="36">
        <v>0</v>
      </c>
      <c r="L14" s="75">
        <v>0</v>
      </c>
      <c r="M14" s="33">
        <f t="shared" si="4"/>
        <v>0</v>
      </c>
      <c r="N14" s="38">
        <v>0</v>
      </c>
      <c r="O14" s="39">
        <v>0</v>
      </c>
      <c r="P14" s="68">
        <f t="shared" si="3"/>
        <v>0</v>
      </c>
      <c r="Q14" s="36">
        <f t="shared" si="5"/>
        <v>2281</v>
      </c>
      <c r="R14" s="31">
        <f t="shared" si="6"/>
        <v>5428001.1499999994</v>
      </c>
      <c r="S14" s="27"/>
      <c r="T14" s="27"/>
      <c r="U14" s="27"/>
      <c r="V14" s="27"/>
    </row>
    <row r="15" spans="1:22" s="4" customFormat="1" ht="31.5" customHeight="1" thickTop="1" thickBot="1" x14ac:dyDescent="0.4">
      <c r="A15" s="28" t="s">
        <v>21</v>
      </c>
      <c r="B15" s="44">
        <f>SUM(B9:B14)</f>
        <v>243</v>
      </c>
      <c r="C15" s="45">
        <f t="shared" ref="C15:I15" si="7">SUM(C9:C14)</f>
        <v>10155411.390000001</v>
      </c>
      <c r="D15" s="44">
        <f>SUM(D9:D14)</f>
        <v>100</v>
      </c>
      <c r="E15" s="46">
        <f t="shared" si="7"/>
        <v>1357</v>
      </c>
      <c r="F15" s="45">
        <f t="shared" si="7"/>
        <v>6746186.8100000005</v>
      </c>
      <c r="G15" s="44">
        <f>SUM(G9:G14)</f>
        <v>100</v>
      </c>
      <c r="H15" s="46">
        <f t="shared" si="7"/>
        <v>880</v>
      </c>
      <c r="I15" s="45">
        <f t="shared" si="7"/>
        <v>5160110.29</v>
      </c>
      <c r="J15" s="44">
        <f t="shared" ref="J15:R15" si="8">SUM(J9:J14)</f>
        <v>100</v>
      </c>
      <c r="K15" s="44">
        <f>SUM(K9:K14)</f>
        <v>5</v>
      </c>
      <c r="L15" s="45">
        <f>SUM(L9:L14)</f>
        <v>52303.68</v>
      </c>
      <c r="M15" s="44">
        <f>SUM(M9:M14)</f>
        <v>100</v>
      </c>
      <c r="N15" s="44">
        <f t="shared" si="8"/>
        <v>5</v>
      </c>
      <c r="O15" s="45">
        <f t="shared" si="8"/>
        <v>299313.27</v>
      </c>
      <c r="P15" s="69">
        <f t="shared" si="8"/>
        <v>100</v>
      </c>
      <c r="Q15" s="44">
        <f t="shared" si="8"/>
        <v>2490</v>
      </c>
      <c r="R15" s="45">
        <f t="shared" si="8"/>
        <v>22413325.439999998</v>
      </c>
      <c r="S15" s="27"/>
      <c r="T15" s="27"/>
      <c r="U15" s="27"/>
      <c r="V15" s="27"/>
    </row>
    <row r="16" spans="1:22" s="4" customFormat="1" ht="15" customHeight="1" thickTop="1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8" spans="2:21" x14ac:dyDescent="0.2">
      <c r="F18" s="71"/>
      <c r="I18" s="1"/>
      <c r="O18" s="71"/>
      <c r="U18" s="1"/>
    </row>
    <row r="19" spans="2:21" x14ac:dyDescent="0.2">
      <c r="F19" s="71"/>
      <c r="I19" s="73"/>
      <c r="O19" s="71"/>
      <c r="R19" s="71"/>
      <c r="U19" s="1"/>
    </row>
    <row r="20" spans="2:21" x14ac:dyDescent="0.2">
      <c r="D20" s="4"/>
      <c r="F20" s="72"/>
      <c r="I20" s="1"/>
      <c r="U20" s="1"/>
    </row>
    <row r="21" spans="2:21" x14ac:dyDescent="0.2">
      <c r="D21" s="4"/>
      <c r="F21" s="72"/>
      <c r="U21" s="1"/>
    </row>
    <row r="22" spans="2:21" x14ac:dyDescent="0.2">
      <c r="D22" s="4"/>
      <c r="F22" s="72"/>
      <c r="U22" s="1"/>
    </row>
    <row r="23" spans="2:21" x14ac:dyDescent="0.2">
      <c r="D23" s="4"/>
      <c r="F23" s="3"/>
      <c r="I23" s="1"/>
      <c r="U23" s="1"/>
    </row>
    <row r="24" spans="2:21" x14ac:dyDescent="0.2">
      <c r="B24" s="70"/>
      <c r="D24" s="4"/>
      <c r="F24" s="3"/>
      <c r="I24" s="1"/>
      <c r="U24" s="1"/>
    </row>
    <row r="26" spans="2:21" x14ac:dyDescent="0.2">
      <c r="I26" s="1"/>
    </row>
    <row r="27" spans="2:21" x14ac:dyDescent="0.2">
      <c r="I27" s="1"/>
    </row>
    <row r="28" spans="2:21" x14ac:dyDescent="0.2">
      <c r="I28" s="1"/>
    </row>
    <row r="29" spans="2:21" x14ac:dyDescent="0.2">
      <c r="I29" s="1"/>
    </row>
    <row r="30" spans="2:21" x14ac:dyDescent="0.2">
      <c r="I30" s="1"/>
    </row>
    <row r="31" spans="2:21" x14ac:dyDescent="0.2">
      <c r="I31" s="1"/>
    </row>
  </sheetData>
  <mergeCells count="6">
    <mergeCell ref="A5:R5"/>
    <mergeCell ref="B7:D7"/>
    <mergeCell ref="N7:P7"/>
    <mergeCell ref="E7:G7"/>
    <mergeCell ref="H7:J7"/>
    <mergeCell ref="K7:M7"/>
  </mergeCells>
  <printOptions horizontalCentered="1" verticalCentered="1"/>
  <pageMargins left="0" right="0" top="0.94488188976377963" bottom="0.74803149606299213" header="0.31496062992125984" footer="0.31496062992125984"/>
  <pageSetup paperSize="9" scale="60" orientation="landscape" r:id="rId1"/>
  <headerFooter>
    <oddHeader>&amp;L&amp;G&amp;R&amp;"-,Negrita"&amp;K0070C0TRANSPARENCIA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L53"/>
  <sheetViews>
    <sheetView zoomScale="120" zoomScaleNormal="120" workbookViewId="0">
      <selection activeCell="B5" sqref="B5:L5"/>
    </sheetView>
  </sheetViews>
  <sheetFormatPr baseColWidth="10" defaultColWidth="31.7109375" defaultRowHeight="12" x14ac:dyDescent="0.2"/>
  <cols>
    <col min="1" max="1" width="14.5703125" style="1" customWidth="1"/>
    <col min="2" max="2" width="19.85546875" style="1" customWidth="1"/>
    <col min="3" max="3" width="10.7109375" style="1" customWidth="1"/>
    <col min="4" max="4" width="14" style="1" customWidth="1"/>
    <col min="5" max="5" width="16.5703125" style="1" customWidth="1"/>
    <col min="6" max="6" width="12" style="4" customWidth="1"/>
    <col min="7" max="7" width="5.28515625" style="1" customWidth="1"/>
    <col min="8" max="8" width="19.7109375" style="1" customWidth="1"/>
    <col min="9" max="9" width="10.85546875" style="1" customWidth="1"/>
    <col min="10" max="10" width="14.85546875" style="1" customWidth="1"/>
    <col min="11" max="11" width="14.85546875" style="3" customWidth="1"/>
    <col min="12" max="12" width="10.42578125" style="1" customWidth="1"/>
    <col min="13" max="16384" width="31.7109375" style="1"/>
  </cols>
  <sheetData>
    <row r="1" spans="2:12" x14ac:dyDescent="0.2">
      <c r="H1" s="1" t="s">
        <v>26</v>
      </c>
    </row>
    <row r="2" spans="2:12" x14ac:dyDescent="0.2">
      <c r="B2" s="1" t="s">
        <v>35</v>
      </c>
    </row>
    <row r="3" spans="2:12" x14ac:dyDescent="0.2">
      <c r="H3" s="1" t="s">
        <v>25</v>
      </c>
    </row>
    <row r="4" spans="2:12" ht="16.5" customHeight="1" x14ac:dyDescent="0.2"/>
    <row r="5" spans="2:12" ht="64.5" customHeight="1" x14ac:dyDescent="0.2">
      <c r="B5" s="86" t="s">
        <v>28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7" spans="2:12" ht="15" x14ac:dyDescent="0.25">
      <c r="B7" s="89" t="s">
        <v>9</v>
      </c>
      <c r="C7" s="89"/>
      <c r="D7" s="89"/>
      <c r="E7" s="89"/>
      <c r="F7" s="89"/>
      <c r="H7" s="89" t="s">
        <v>12</v>
      </c>
      <c r="I7" s="89"/>
      <c r="J7" s="89"/>
      <c r="K7" s="89"/>
      <c r="L7" s="89"/>
    </row>
    <row r="8" spans="2:12" ht="15" x14ac:dyDescent="0.25">
      <c r="B8" s="90" t="s">
        <v>4</v>
      </c>
      <c r="C8" s="91"/>
      <c r="D8" s="19" t="s">
        <v>1</v>
      </c>
      <c r="E8" s="20" t="s">
        <v>2</v>
      </c>
      <c r="F8" s="21" t="s">
        <v>0</v>
      </c>
      <c r="H8" s="90" t="s">
        <v>4</v>
      </c>
      <c r="I8" s="91"/>
      <c r="J8" s="19" t="s">
        <v>1</v>
      </c>
      <c r="K8" s="21" t="s">
        <v>2</v>
      </c>
      <c r="L8" s="21" t="s">
        <v>0</v>
      </c>
    </row>
    <row r="9" spans="2:12" s="2" customFormat="1" ht="15" x14ac:dyDescent="0.25">
      <c r="B9" s="84" t="s">
        <v>5</v>
      </c>
      <c r="C9" s="85"/>
      <c r="D9" s="62">
        <f>'VOLUMEN GLOBAL'!B9</f>
        <v>0</v>
      </c>
      <c r="E9" s="5">
        <f>'VOLUMEN GLOBAL'!C9</f>
        <v>0</v>
      </c>
      <c r="F9" s="6">
        <f>(E9*100)/$E$14</f>
        <v>0</v>
      </c>
      <c r="H9" s="84" t="s">
        <v>5</v>
      </c>
      <c r="I9" s="85"/>
      <c r="J9" s="62">
        <f>'VOLUMEN GLOBAL'!B11</f>
        <v>10</v>
      </c>
      <c r="K9" s="9">
        <f>'VOLUMEN GLOBAL'!C11</f>
        <v>527502.09</v>
      </c>
      <c r="L9" s="6">
        <f>(K9*100)/$K$14</f>
        <v>38.511734201488785</v>
      </c>
    </row>
    <row r="10" spans="2:12" s="2" customFormat="1" ht="15" x14ac:dyDescent="0.25">
      <c r="B10" s="92" t="s">
        <v>7</v>
      </c>
      <c r="C10" s="93"/>
      <c r="D10" s="63">
        <f>'VOLUMEN GLOBAL'!E9</f>
        <v>7</v>
      </c>
      <c r="E10" s="7">
        <f>'VOLUMEN GLOBAL'!F9</f>
        <v>1390499.76</v>
      </c>
      <c r="F10" s="6">
        <f>(E10*100)/$E$14</f>
        <v>28.569732086443583</v>
      </c>
      <c r="H10" s="92" t="s">
        <v>7</v>
      </c>
      <c r="I10" s="93"/>
      <c r="J10" s="62">
        <f>'VOLUMEN GLOBAL'!E11</f>
        <v>39</v>
      </c>
      <c r="K10" s="9">
        <f>'VOLUMEN GLOBAL'!F11</f>
        <v>559198.93000000005</v>
      </c>
      <c r="L10" s="6">
        <f t="shared" ref="L10:L11" si="0">(K10*100)/$K$14</f>
        <v>40.825848780839777</v>
      </c>
    </row>
    <row r="11" spans="2:12" s="2" customFormat="1" ht="15" x14ac:dyDescent="0.25">
      <c r="B11" s="84" t="s">
        <v>8</v>
      </c>
      <c r="C11" s="85"/>
      <c r="D11" s="64">
        <f>'VOLUMEN GLOBAL'!H9</f>
        <v>19</v>
      </c>
      <c r="E11" s="9">
        <f>'VOLUMEN GLOBAL'!I9</f>
        <v>3472863.01</v>
      </c>
      <c r="F11" s="6">
        <f>(E11*100)/$E$14</f>
        <v>71.354752170989258</v>
      </c>
      <c r="H11" s="84" t="s">
        <v>8</v>
      </c>
      <c r="I11" s="85"/>
      <c r="J11" s="62">
        <f>'VOLUMEN GLOBAL'!H11</f>
        <v>12</v>
      </c>
      <c r="K11" s="9">
        <f>'VOLUMEN GLOBAL'!I11</f>
        <v>283016.81</v>
      </c>
      <c r="L11" s="6">
        <f t="shared" si="0"/>
        <v>20.662417017671441</v>
      </c>
    </row>
    <row r="12" spans="2:12" s="2" customFormat="1" ht="15" x14ac:dyDescent="0.25">
      <c r="B12" s="98" t="s">
        <v>31</v>
      </c>
      <c r="C12" s="98"/>
      <c r="D12" s="62">
        <f>'VOLUMEN GLOBAL'!K9</f>
        <v>2</v>
      </c>
      <c r="E12" s="5">
        <f>'VOLUMEN GLOBAL'!L9</f>
        <v>3675.38</v>
      </c>
      <c r="F12" s="6">
        <f>(E12*100)/$E$14</f>
        <v>7.5515742567170974E-2</v>
      </c>
      <c r="H12" s="98" t="s">
        <v>31</v>
      </c>
      <c r="I12" s="98"/>
      <c r="J12" s="62">
        <f>'VOLUMEN GLOBAL'!K11</f>
        <v>0</v>
      </c>
      <c r="K12" s="9">
        <f>'VOLUMEN GLOBAL'!L11</f>
        <v>0</v>
      </c>
      <c r="L12" s="6">
        <f>(K12*100)/$K$14</f>
        <v>0</v>
      </c>
    </row>
    <row r="13" spans="2:12" s="2" customFormat="1" ht="15" x14ac:dyDescent="0.25">
      <c r="B13" s="84" t="s">
        <v>6</v>
      </c>
      <c r="C13" s="85"/>
      <c r="D13" s="62">
        <f>'VOLUMEN GLOBAL'!N9</f>
        <v>0</v>
      </c>
      <c r="E13" s="5">
        <f>'VOLUMEN GLOBAL'!O9</f>
        <v>0</v>
      </c>
      <c r="F13" s="6">
        <f>(E13*100)/$E$14</f>
        <v>0</v>
      </c>
      <c r="H13" s="84" t="s">
        <v>6</v>
      </c>
      <c r="I13" s="85"/>
      <c r="J13" s="62">
        <f>'VOLUMEN GLOBAL'!N11</f>
        <v>0</v>
      </c>
      <c r="K13" s="9">
        <f>'VOLUMEN GLOBAL'!O11</f>
        <v>0</v>
      </c>
      <c r="L13" s="6">
        <f>(K13*100)/$K$14</f>
        <v>0</v>
      </c>
    </row>
    <row r="14" spans="2:12" ht="15" x14ac:dyDescent="0.25">
      <c r="B14" s="8"/>
      <c r="C14" s="76" t="s">
        <v>3</v>
      </c>
      <c r="D14" s="12">
        <f>SUM(D9:D13)</f>
        <v>28</v>
      </c>
      <c r="E14" s="13">
        <f>SUM(E9:E13)</f>
        <v>4867038.1499999994</v>
      </c>
      <c r="F14" s="14">
        <f>SUM(F9:F13)</f>
        <v>100.00000000000001</v>
      </c>
      <c r="H14" s="8"/>
      <c r="I14" s="76" t="s">
        <v>3</v>
      </c>
      <c r="J14" s="12">
        <f>SUM(J9:J13)</f>
        <v>61</v>
      </c>
      <c r="K14" s="18">
        <f>SUM(K9:K13)</f>
        <v>1369717.83</v>
      </c>
      <c r="L14" s="14">
        <f>SUM(L9:L13)</f>
        <v>100.00000000000001</v>
      </c>
    </row>
    <row r="15" spans="2:12" ht="15" x14ac:dyDescent="0.25">
      <c r="B15" s="8"/>
      <c r="C15" s="23"/>
      <c r="D15" s="23"/>
      <c r="E15" s="24"/>
      <c r="F15" s="25"/>
      <c r="H15" s="8"/>
      <c r="I15" s="23"/>
      <c r="J15" s="23"/>
      <c r="K15" s="26"/>
      <c r="L15" s="25"/>
    </row>
    <row r="16" spans="2:12" ht="15" x14ac:dyDescent="0.25">
      <c r="B16" s="8"/>
      <c r="C16" s="23"/>
      <c r="D16" s="23"/>
      <c r="E16" s="24"/>
      <c r="F16" s="25"/>
      <c r="H16" s="8"/>
      <c r="I16" s="23"/>
      <c r="J16" s="23"/>
      <c r="K16" s="26"/>
      <c r="L16" s="25"/>
    </row>
    <row r="18" spans="2:12" s="2" customFormat="1" ht="15" x14ac:dyDescent="0.25">
      <c r="B18" s="89" t="s">
        <v>10</v>
      </c>
      <c r="C18" s="89"/>
      <c r="D18" s="89"/>
      <c r="E18" s="89"/>
      <c r="F18" s="89"/>
      <c r="H18" s="89" t="s">
        <v>13</v>
      </c>
      <c r="I18" s="89"/>
      <c r="J18" s="89"/>
      <c r="K18" s="89"/>
      <c r="L18" s="89"/>
    </row>
    <row r="19" spans="2:12" s="2" customFormat="1" ht="15" x14ac:dyDescent="0.25">
      <c r="B19" s="90" t="s">
        <v>4</v>
      </c>
      <c r="C19" s="91"/>
      <c r="D19" s="19" t="s">
        <v>1</v>
      </c>
      <c r="E19" s="21" t="s">
        <v>2</v>
      </c>
      <c r="F19" s="21" t="s">
        <v>0</v>
      </c>
      <c r="H19" s="90" t="s">
        <v>4</v>
      </c>
      <c r="I19" s="91"/>
      <c r="J19" s="19" t="s">
        <v>1</v>
      </c>
      <c r="K19" s="21" t="s">
        <v>2</v>
      </c>
      <c r="L19" s="21" t="s">
        <v>0</v>
      </c>
    </row>
    <row r="20" spans="2:12" s="2" customFormat="1" ht="15" x14ac:dyDescent="0.25">
      <c r="B20" s="84" t="s">
        <v>5</v>
      </c>
      <c r="C20" s="85"/>
      <c r="D20" s="62">
        <f>'VOLUMEN GLOBAL'!B10</f>
        <v>47</v>
      </c>
      <c r="E20" s="9">
        <f>'VOLUMEN GLOBAL'!C10</f>
        <v>7999198.4900000002</v>
      </c>
      <c r="F20" s="6">
        <f>(E20*100)/$E$25</f>
        <v>77.017625434723215</v>
      </c>
      <c r="H20" s="84" t="s">
        <v>5</v>
      </c>
      <c r="I20" s="85"/>
      <c r="J20" s="62">
        <f>'VOLUMEN GLOBAL'!B12</f>
        <v>0</v>
      </c>
      <c r="K20" s="9">
        <f>'VOLUMEN GLOBAL'!C12</f>
        <v>0</v>
      </c>
      <c r="L20" s="6">
        <f>(K20*100)/$K$25</f>
        <v>0</v>
      </c>
    </row>
    <row r="21" spans="2:12" s="2" customFormat="1" ht="12" customHeight="1" x14ac:dyDescent="0.25">
      <c r="B21" s="92" t="s">
        <v>7</v>
      </c>
      <c r="C21" s="93"/>
      <c r="D21" s="62">
        <f>'VOLUMEN GLOBAL'!E10</f>
        <v>49</v>
      </c>
      <c r="E21" s="9">
        <f>'VOLUMEN GLOBAL'!F10</f>
        <v>1714171.71</v>
      </c>
      <c r="F21" s="6">
        <f>(E21*100)/$E$25</f>
        <v>16.504332884928701</v>
      </c>
      <c r="H21" s="92" t="s">
        <v>7</v>
      </c>
      <c r="I21" s="93"/>
      <c r="J21" s="62">
        <f>'VOLUMEN GLOBAL'!E12</f>
        <v>5</v>
      </c>
      <c r="K21" s="9">
        <f>'VOLUMEN GLOBAL'!F12</f>
        <v>312229.7</v>
      </c>
      <c r="L21" s="6">
        <f>(K21*100)/$K$25</f>
        <v>100</v>
      </c>
    </row>
    <row r="22" spans="2:12" s="2" customFormat="1" ht="15" x14ac:dyDescent="0.25">
      <c r="B22" s="84" t="s">
        <v>8</v>
      </c>
      <c r="C22" s="85"/>
      <c r="D22" s="62">
        <f>'VOLUMEN GLOBAL'!H10</f>
        <v>7</v>
      </c>
      <c r="E22" s="9">
        <f>'VOLUMEN GLOBAL'!I10</f>
        <v>346938.58</v>
      </c>
      <c r="F22" s="6">
        <f>(E22*100)/$E$25</f>
        <v>3.3403828691960307</v>
      </c>
      <c r="H22" s="84" t="s">
        <v>8</v>
      </c>
      <c r="I22" s="85"/>
      <c r="J22" s="62">
        <f>'VOLUMEN GLOBAL'!H12</f>
        <v>0</v>
      </c>
      <c r="K22" s="9">
        <f>'VOLUMEN GLOBAL'!I12</f>
        <v>0</v>
      </c>
      <c r="L22" s="6">
        <f>(K22*100)/$K$25</f>
        <v>0</v>
      </c>
    </row>
    <row r="23" spans="2:12" s="2" customFormat="1" ht="15" x14ac:dyDescent="0.25">
      <c r="B23" s="98" t="s">
        <v>31</v>
      </c>
      <c r="C23" s="98"/>
      <c r="D23" s="62">
        <f>'VOLUMEN GLOBAL'!K10</f>
        <v>1</v>
      </c>
      <c r="E23" s="9">
        <f>'VOLUMEN GLOBAL'!L10</f>
        <v>26570</v>
      </c>
      <c r="F23" s="6">
        <f>(E23*100)/$E$25</f>
        <v>0.25582041880305884</v>
      </c>
      <c r="H23" s="98" t="s">
        <v>31</v>
      </c>
      <c r="I23" s="98"/>
      <c r="J23" s="62">
        <f>'VOLUMEN GLOBAL'!K12</f>
        <v>0</v>
      </c>
      <c r="K23" s="9">
        <f>'VOLUMEN GLOBAL'!L12</f>
        <v>0</v>
      </c>
      <c r="L23" s="6">
        <f>(K23*100)/$K$25</f>
        <v>0</v>
      </c>
    </row>
    <row r="24" spans="2:12" s="2" customFormat="1" ht="15" x14ac:dyDescent="0.25">
      <c r="B24" s="84" t="s">
        <v>6</v>
      </c>
      <c r="C24" s="85"/>
      <c r="D24" s="62">
        <f>'VOLUMEN GLOBAL'!N10</f>
        <v>5</v>
      </c>
      <c r="E24" s="9">
        <f>'VOLUMEN GLOBAL'!O10</f>
        <v>299313.27</v>
      </c>
      <c r="F24" s="6">
        <f>(E24*100)/$E$25</f>
        <v>2.8818383923490036</v>
      </c>
      <c r="H24" s="84" t="s">
        <v>6</v>
      </c>
      <c r="I24" s="85"/>
      <c r="J24" s="62">
        <f>'VOLUMEN GLOBAL'!N12</f>
        <v>0</v>
      </c>
      <c r="K24" s="9">
        <f>'VOLUMEN GLOBAL'!O12</f>
        <v>0</v>
      </c>
      <c r="L24" s="6">
        <f>(K24*100)/$K$25</f>
        <v>0</v>
      </c>
    </row>
    <row r="25" spans="2:12" ht="15" x14ac:dyDescent="0.25">
      <c r="B25" s="8"/>
      <c r="C25" s="76" t="s">
        <v>3</v>
      </c>
      <c r="D25" s="12">
        <f>SUM(D20:D24)</f>
        <v>109</v>
      </c>
      <c r="E25" s="65">
        <f>SUM(E20:E24)</f>
        <v>10386192.049999999</v>
      </c>
      <c r="F25" s="14">
        <f>SUM(F20:F24)</f>
        <v>100.00000000000001</v>
      </c>
      <c r="H25" s="8"/>
      <c r="I25" s="76" t="s">
        <v>3</v>
      </c>
      <c r="J25" s="77">
        <f>SUM(J20:J23)</f>
        <v>5</v>
      </c>
      <c r="K25" s="65">
        <f>SUM(K20:K24)</f>
        <v>312229.7</v>
      </c>
      <c r="L25" s="14">
        <f>SUM(L20:L23)</f>
        <v>100</v>
      </c>
    </row>
    <row r="31" spans="2:12" ht="15" x14ac:dyDescent="0.25">
      <c r="B31" s="97" t="s">
        <v>11</v>
      </c>
      <c r="C31" s="97"/>
      <c r="D31" s="97"/>
      <c r="E31" s="97"/>
      <c r="F31" s="97"/>
      <c r="H31" s="89" t="s">
        <v>32</v>
      </c>
      <c r="I31" s="89"/>
      <c r="J31" s="89"/>
      <c r="K31" s="89"/>
      <c r="L31" s="89"/>
    </row>
    <row r="32" spans="2:12" ht="15" x14ac:dyDescent="0.25">
      <c r="B32" s="95" t="s">
        <v>4</v>
      </c>
      <c r="C32" s="96"/>
      <c r="D32" s="19" t="s">
        <v>1</v>
      </c>
      <c r="E32" s="20" t="s">
        <v>2</v>
      </c>
      <c r="F32" s="22" t="s">
        <v>0</v>
      </c>
      <c r="H32" s="90" t="s">
        <v>4</v>
      </c>
      <c r="I32" s="91"/>
      <c r="J32" s="74" t="s">
        <v>1</v>
      </c>
      <c r="K32" s="21" t="s">
        <v>2</v>
      </c>
      <c r="L32" s="21" t="s">
        <v>0</v>
      </c>
    </row>
    <row r="33" spans="2:12" ht="15" x14ac:dyDescent="0.25">
      <c r="B33" s="94" t="s">
        <v>5</v>
      </c>
      <c r="C33" s="94"/>
      <c r="D33" s="67">
        <f>'VOLUMEN GLOBAL'!B14</f>
        <v>186</v>
      </c>
      <c r="E33" s="9">
        <f>'VOLUMEN GLOBAL'!C14</f>
        <v>1628710.81</v>
      </c>
      <c r="F33" s="11">
        <f>(E33*100)/$E$37</f>
        <v>30.005719692966537</v>
      </c>
      <c r="H33" s="84" t="s">
        <v>5</v>
      </c>
      <c r="I33" s="85"/>
      <c r="J33" s="62">
        <f>'VOLUMEN GLOBAL'!B13</f>
        <v>0</v>
      </c>
      <c r="K33" s="9">
        <f>'VOLUMEN GLOBAL'!C13</f>
        <v>0</v>
      </c>
      <c r="L33" s="6">
        <f>(K33*100)/$K$25</f>
        <v>0</v>
      </c>
    </row>
    <row r="34" spans="2:12" ht="15" x14ac:dyDescent="0.25">
      <c r="B34" s="94" t="s">
        <v>7</v>
      </c>
      <c r="C34" s="94"/>
      <c r="D34" s="10">
        <f>'VOLUMEN GLOBAL'!E14</f>
        <v>1253</v>
      </c>
      <c r="E34" s="9">
        <f>'VOLUMEN GLOBAL'!F14</f>
        <v>2741998.45</v>
      </c>
      <c r="F34" s="11">
        <f>(E34*100)/$E$37</f>
        <v>50.515804514890355</v>
      </c>
      <c r="H34" s="92" t="s">
        <v>7</v>
      </c>
      <c r="I34" s="93"/>
      <c r="J34" s="62">
        <f>'VOLUMEN GLOBAL'!E13</f>
        <v>4</v>
      </c>
      <c r="K34" s="9">
        <f>'VOLUMEN GLOBAL'!F13</f>
        <v>28088.26</v>
      </c>
      <c r="L34" s="6">
        <f>(K34*100)/$K$25</f>
        <v>8.9960244012661192</v>
      </c>
    </row>
    <row r="35" spans="2:12" ht="15" x14ac:dyDescent="0.25">
      <c r="B35" s="94" t="s">
        <v>8</v>
      </c>
      <c r="C35" s="94"/>
      <c r="D35" s="10">
        <f>'VOLUMEN GLOBAL'!H14</f>
        <v>842</v>
      </c>
      <c r="E35" s="9">
        <f>'VOLUMEN GLOBAL'!I14</f>
        <v>1057291.8899999999</v>
      </c>
      <c r="F35" s="11">
        <f>(E35*100)/$E$37</f>
        <v>19.478475792143115</v>
      </c>
      <c r="H35" s="84" t="s">
        <v>8</v>
      </c>
      <c r="I35" s="85"/>
      <c r="J35" s="62">
        <f>'VOLUMEN GLOBAL'!H13</f>
        <v>0</v>
      </c>
      <c r="K35" s="9">
        <f>'VOLUMEN GLOBAL'!I13</f>
        <v>0</v>
      </c>
      <c r="L35" s="6">
        <f>(K35*100)/$K$25</f>
        <v>0</v>
      </c>
    </row>
    <row r="36" spans="2:12" ht="15" x14ac:dyDescent="0.25">
      <c r="B36" s="94" t="s">
        <v>6</v>
      </c>
      <c r="C36" s="94"/>
      <c r="D36" s="10">
        <v>0</v>
      </c>
      <c r="E36" s="9">
        <v>0</v>
      </c>
      <c r="F36" s="11">
        <f>(E36*100)/$E$37</f>
        <v>0</v>
      </c>
      <c r="H36" s="98" t="s">
        <v>31</v>
      </c>
      <c r="I36" s="98"/>
      <c r="J36" s="62">
        <f>'VOLUMEN GLOBAL'!K13</f>
        <v>2</v>
      </c>
      <c r="K36" s="9">
        <f>'VOLUMEN GLOBAL'!L13</f>
        <v>22058.3</v>
      </c>
      <c r="L36" s="6">
        <f>(K36*100)/$K$25</f>
        <v>7.0647667406399837</v>
      </c>
    </row>
    <row r="37" spans="2:12" ht="15" x14ac:dyDescent="0.25">
      <c r="C37" s="15" t="s">
        <v>3</v>
      </c>
      <c r="D37" s="16">
        <f>SUM(D33:D35)</f>
        <v>2281</v>
      </c>
      <c r="E37" s="66">
        <f>SUM(E33:E35)</f>
        <v>5428001.1499999994</v>
      </c>
      <c r="F37" s="17">
        <f>SUM(F33:F35)</f>
        <v>100</v>
      </c>
      <c r="H37" s="84" t="s">
        <v>6</v>
      </c>
      <c r="I37" s="85"/>
      <c r="J37" s="62">
        <f>'VOLUMEN GLOBAL'!N13</f>
        <v>0</v>
      </c>
      <c r="K37" s="9">
        <f>'VOLUMEN GLOBAL'!O13</f>
        <v>0</v>
      </c>
      <c r="L37" s="6">
        <f>(K37*100)/$K$25</f>
        <v>0</v>
      </c>
    </row>
    <row r="38" spans="2:12" ht="15" x14ac:dyDescent="0.25">
      <c r="H38" s="8"/>
      <c r="I38" s="76" t="s">
        <v>3</v>
      </c>
      <c r="J38" s="77">
        <f>SUM(J33:J37)</f>
        <v>6</v>
      </c>
      <c r="K38" s="65">
        <f>SUM(K33:K37)</f>
        <v>50146.559999999998</v>
      </c>
      <c r="L38" s="14">
        <f>SUM(L33:L37)</f>
        <v>16.060791141906101</v>
      </c>
    </row>
    <row r="48" spans="2:12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</sheetData>
  <mergeCells count="42">
    <mergeCell ref="H34:I34"/>
    <mergeCell ref="H35:I35"/>
    <mergeCell ref="H37:I37"/>
    <mergeCell ref="H36:I36"/>
    <mergeCell ref="H31:L31"/>
    <mergeCell ref="H32:I32"/>
    <mergeCell ref="H33:I33"/>
    <mergeCell ref="H24:I24"/>
    <mergeCell ref="H21:I21"/>
    <mergeCell ref="H22:I22"/>
    <mergeCell ref="B31:F31"/>
    <mergeCell ref="H10:I10"/>
    <mergeCell ref="H11:I11"/>
    <mergeCell ref="H18:L18"/>
    <mergeCell ref="H19:I19"/>
    <mergeCell ref="H20:I20"/>
    <mergeCell ref="B18:F18"/>
    <mergeCell ref="B19:C19"/>
    <mergeCell ref="B12:C12"/>
    <mergeCell ref="H12:I12"/>
    <mergeCell ref="B23:C23"/>
    <mergeCell ref="H23:I23"/>
    <mergeCell ref="B36:C36"/>
    <mergeCell ref="B20:C20"/>
    <mergeCell ref="B35:C35"/>
    <mergeCell ref="B33:C33"/>
    <mergeCell ref="B34:C34"/>
    <mergeCell ref="B21:C21"/>
    <mergeCell ref="B22:C22"/>
    <mergeCell ref="B32:C32"/>
    <mergeCell ref="B24:C24"/>
    <mergeCell ref="B9:C9"/>
    <mergeCell ref="B5:L5"/>
    <mergeCell ref="B7:F7"/>
    <mergeCell ref="B8:C8"/>
    <mergeCell ref="B13:C13"/>
    <mergeCell ref="H7:L7"/>
    <mergeCell ref="H8:I8"/>
    <mergeCell ref="H9:I9"/>
    <mergeCell ref="H13:I13"/>
    <mergeCell ref="B10:C10"/>
    <mergeCell ref="B11:C11"/>
  </mergeCells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>
    <oddHeader>&amp;L&amp;G&amp;R&amp;"-,Negrita"&amp;K0070C0TRANSPARENCIA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S29"/>
  <sheetViews>
    <sheetView zoomScaleNormal="100" workbookViewId="0">
      <selection activeCell="F12" sqref="F12"/>
    </sheetView>
  </sheetViews>
  <sheetFormatPr baseColWidth="10" defaultColWidth="31.7109375" defaultRowHeight="12" x14ac:dyDescent="0.2"/>
  <cols>
    <col min="1" max="1" width="56.5703125" style="1" customWidth="1"/>
    <col min="2" max="2" width="20.5703125" style="1" customWidth="1"/>
    <col min="3" max="3" width="22.85546875" style="1" customWidth="1"/>
    <col min="4" max="4" width="22.28515625" style="1" customWidth="1"/>
    <col min="5" max="5" width="25.42578125" style="1" customWidth="1"/>
    <col min="6" max="6" width="25.28515625" style="1" customWidth="1"/>
    <col min="7" max="7" width="23.28515625" style="1" customWidth="1"/>
    <col min="8" max="8" width="7.5703125" style="1" customWidth="1"/>
    <col min="9" max="9" width="8.42578125" style="1" bestFit="1" customWidth="1"/>
    <col min="10" max="10" width="17.7109375" style="1" customWidth="1"/>
    <col min="11" max="11" width="7.7109375" style="1" customWidth="1"/>
    <col min="12" max="12" width="8.42578125" style="1" bestFit="1" customWidth="1"/>
    <col min="13" max="13" width="17" style="4" customWidth="1"/>
    <col min="14" max="14" width="7.5703125" style="1" customWidth="1"/>
    <col min="15" max="15" width="20" style="1" customWidth="1"/>
    <col min="16" max="16" width="10.85546875" style="1" customWidth="1"/>
    <col min="17" max="17" width="14.85546875" style="1" customWidth="1"/>
    <col min="18" max="18" width="14.85546875" style="3" customWidth="1"/>
    <col min="19" max="19" width="10.42578125" style="1" customWidth="1"/>
    <col min="20" max="16384" width="31.7109375" style="1"/>
  </cols>
  <sheetData>
    <row r="1" spans="1:19" x14ac:dyDescent="0.2">
      <c r="E1" s="1" t="s">
        <v>26</v>
      </c>
    </row>
    <row r="2" spans="1:19" x14ac:dyDescent="0.2">
      <c r="A2" s="1" t="s">
        <v>35</v>
      </c>
    </row>
    <row r="3" spans="1:19" x14ac:dyDescent="0.2">
      <c r="E3" s="1" t="s">
        <v>25</v>
      </c>
    </row>
    <row r="4" spans="1:19" ht="16.5" customHeight="1" x14ac:dyDescent="0.2"/>
    <row r="5" spans="1:19" ht="64.5" customHeight="1" x14ac:dyDescent="0.35">
      <c r="A5" s="101" t="s">
        <v>29</v>
      </c>
      <c r="B5" s="101"/>
      <c r="C5" s="101"/>
      <c r="D5" s="101"/>
      <c r="E5" s="101"/>
      <c r="F5" s="101"/>
      <c r="G5" s="101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s="4" customFormat="1" ht="15" customHeight="1" x14ac:dyDescent="0.3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8" spans="1:19" ht="27.75" customHeight="1" thickBot="1" x14ac:dyDescent="0.4">
      <c r="A8" s="27"/>
      <c r="B8" s="99" t="s">
        <v>33</v>
      </c>
      <c r="C8" s="100"/>
      <c r="D8" s="100"/>
      <c r="E8" s="100"/>
      <c r="F8" s="78"/>
      <c r="H8" s="27"/>
      <c r="M8" s="1"/>
      <c r="R8" s="1"/>
    </row>
    <row r="9" spans="1:19" ht="20.25" thickTop="1" thickBot="1" x14ac:dyDescent="0.35">
      <c r="A9" s="35"/>
      <c r="B9" s="56" t="s">
        <v>5</v>
      </c>
      <c r="C9" s="56" t="s">
        <v>7</v>
      </c>
      <c r="D9" s="56" t="s">
        <v>8</v>
      </c>
      <c r="E9" s="56" t="s">
        <v>31</v>
      </c>
      <c r="F9" s="56" t="s">
        <v>6</v>
      </c>
      <c r="G9" s="56" t="s">
        <v>3</v>
      </c>
      <c r="M9" s="1"/>
      <c r="R9" s="1"/>
    </row>
    <row r="10" spans="1:19" ht="27" customHeight="1" thickTop="1" x14ac:dyDescent="0.2">
      <c r="A10" s="59" t="s">
        <v>14</v>
      </c>
      <c r="B10" s="47">
        <f>'CUADRO INDIVIDUAL'!D9</f>
        <v>0</v>
      </c>
      <c r="C10" s="47">
        <f>'CUADRO INDIVIDUAL'!D10</f>
        <v>7</v>
      </c>
      <c r="D10" s="47">
        <f>'CUADRO INDIVIDUAL'!D11</f>
        <v>19</v>
      </c>
      <c r="E10" s="47">
        <f>'CUADRO INDIVIDUAL'!D12</f>
        <v>2</v>
      </c>
      <c r="F10" s="47">
        <f>'CUADRO INDIVIDUAL'!D13</f>
        <v>0</v>
      </c>
      <c r="G10" s="60">
        <f>SUM(B10:F10)</f>
        <v>28</v>
      </c>
      <c r="M10" s="1"/>
      <c r="R10" s="1"/>
    </row>
    <row r="11" spans="1:19" ht="32.25" customHeight="1" x14ac:dyDescent="0.2">
      <c r="A11" s="59" t="s">
        <v>17</v>
      </c>
      <c r="B11" s="47">
        <f>'CUADRO INDIVIDUAL'!D20</f>
        <v>47</v>
      </c>
      <c r="C11" s="47">
        <f>'CUADRO INDIVIDUAL'!D21</f>
        <v>49</v>
      </c>
      <c r="D11" s="47">
        <f>'CUADRO INDIVIDUAL'!D22</f>
        <v>7</v>
      </c>
      <c r="E11" s="47">
        <f>'CUADRO INDIVIDUAL'!D23</f>
        <v>1</v>
      </c>
      <c r="F11" s="47">
        <f>'CUADRO INDIVIDUAL'!D24</f>
        <v>5</v>
      </c>
      <c r="G11" s="60">
        <f t="shared" ref="G11:G15" si="0">SUM(B11:F11)</f>
        <v>109</v>
      </c>
      <c r="M11" s="1"/>
      <c r="R11" s="1"/>
    </row>
    <row r="12" spans="1:19" ht="37.5" x14ac:dyDescent="0.2">
      <c r="A12" s="59" t="s">
        <v>18</v>
      </c>
      <c r="B12" s="47">
        <f>'CUADRO INDIVIDUAL'!J9</f>
        <v>10</v>
      </c>
      <c r="C12" s="47">
        <f>'CUADRO INDIVIDUAL'!J10</f>
        <v>39</v>
      </c>
      <c r="D12" s="47">
        <f>'CUADRO INDIVIDUAL'!J11</f>
        <v>12</v>
      </c>
      <c r="E12" s="47">
        <f>'CUADRO INDIVIDUAL'!J12</f>
        <v>0</v>
      </c>
      <c r="F12" s="47">
        <f>'CUADRO INDIVIDUAL'!J13</f>
        <v>0</v>
      </c>
      <c r="G12" s="60">
        <f t="shared" si="0"/>
        <v>61</v>
      </c>
      <c r="M12" s="1"/>
      <c r="R12" s="1"/>
    </row>
    <row r="13" spans="1:19" ht="35.25" customHeight="1" x14ac:dyDescent="0.2">
      <c r="A13" s="59" t="s">
        <v>19</v>
      </c>
      <c r="B13" s="47">
        <f>'CUADRO INDIVIDUAL'!J20</f>
        <v>0</v>
      </c>
      <c r="C13" s="47">
        <f>'CUADRO INDIVIDUAL'!J21</f>
        <v>5</v>
      </c>
      <c r="D13" s="47">
        <f>'CUADRO INDIVIDUAL'!J22</f>
        <v>0</v>
      </c>
      <c r="E13" s="47">
        <f>'CUADRO INDIVIDUAL'!J23</f>
        <v>0</v>
      </c>
      <c r="F13" s="47">
        <f>'CUADRO INDIVIDUAL'!J24</f>
        <v>0</v>
      </c>
      <c r="G13" s="60">
        <f t="shared" si="0"/>
        <v>5</v>
      </c>
      <c r="M13" s="1"/>
      <c r="R13" s="1"/>
    </row>
    <row r="14" spans="1:19" ht="35.25" customHeight="1" x14ac:dyDescent="0.2">
      <c r="A14" s="59" t="s">
        <v>30</v>
      </c>
      <c r="B14" s="48">
        <f>'CUADRO INDIVIDUAL'!J33</f>
        <v>0</v>
      </c>
      <c r="C14" s="48">
        <f>'CUADRO INDIVIDUAL'!J34</f>
        <v>4</v>
      </c>
      <c r="D14" s="48">
        <f>'CUADRO INDIVIDUAL'!J35</f>
        <v>0</v>
      </c>
      <c r="E14" s="48">
        <f>'CUADRO INDIVIDUAL'!J36</f>
        <v>2</v>
      </c>
      <c r="F14" s="48">
        <f>'CUADRO INDIVIDUAL'!J37</f>
        <v>0</v>
      </c>
      <c r="G14" s="60">
        <f t="shared" si="0"/>
        <v>6</v>
      </c>
      <c r="M14" s="1"/>
      <c r="R14" s="1"/>
    </row>
    <row r="15" spans="1:19" ht="30" customHeight="1" thickBot="1" x14ac:dyDescent="0.25">
      <c r="A15" s="59" t="s">
        <v>20</v>
      </c>
      <c r="B15" s="48">
        <f>'CUADRO INDIVIDUAL'!D33</f>
        <v>186</v>
      </c>
      <c r="C15" s="49">
        <f>'CUADRO INDIVIDUAL'!D34</f>
        <v>1253</v>
      </c>
      <c r="D15" s="49">
        <f>'CUADRO INDIVIDUAL'!D35</f>
        <v>842</v>
      </c>
      <c r="E15" s="48">
        <v>0</v>
      </c>
      <c r="F15" s="48">
        <f>'CUADRO INDIVIDUAL'!D36</f>
        <v>0</v>
      </c>
      <c r="G15" s="60">
        <f t="shared" si="0"/>
        <v>2281</v>
      </c>
      <c r="M15" s="1"/>
      <c r="R15" s="1"/>
    </row>
    <row r="16" spans="1:19" ht="34.5" customHeight="1" thickTop="1" thickBot="1" x14ac:dyDescent="0.4">
      <c r="A16" s="28" t="s">
        <v>21</v>
      </c>
      <c r="B16" s="50">
        <f>SUM(B10:B15)</f>
        <v>243</v>
      </c>
      <c r="C16" s="51">
        <f t="shared" ref="C16" si="1">SUM(C10:C15)</f>
        <v>1357</v>
      </c>
      <c r="D16" s="51">
        <f t="shared" ref="D16" si="2">SUM(D10:D15)</f>
        <v>880</v>
      </c>
      <c r="E16" s="51">
        <f>SUM(E10:E15)</f>
        <v>5</v>
      </c>
      <c r="F16" s="50">
        <f t="shared" ref="F16" si="3">SUM(F10:F15)</f>
        <v>5</v>
      </c>
      <c r="G16" s="52">
        <f>SUM(G10:G15)</f>
        <v>2490</v>
      </c>
      <c r="I16" s="3"/>
      <c r="M16" s="1"/>
      <c r="R16" s="1"/>
    </row>
    <row r="17" spans="1:18" ht="12.75" thickTop="1" x14ac:dyDescent="0.2">
      <c r="M17" s="1"/>
    </row>
    <row r="18" spans="1:18" x14ac:dyDescent="0.2">
      <c r="M18" s="1"/>
    </row>
    <row r="19" spans="1:18" x14ac:dyDescent="0.2">
      <c r="M19" s="1"/>
    </row>
    <row r="20" spans="1:18" ht="27.75" customHeight="1" thickBot="1" x14ac:dyDescent="0.25">
      <c r="B20" s="99" t="s">
        <v>34</v>
      </c>
      <c r="C20" s="100"/>
      <c r="D20" s="100"/>
      <c r="E20" s="100"/>
      <c r="F20" s="78"/>
      <c r="M20" s="1"/>
    </row>
    <row r="21" spans="1:18" ht="20.25" thickTop="1" thickBot="1" x14ac:dyDescent="0.35">
      <c r="A21" s="57"/>
      <c r="B21" s="56" t="s">
        <v>5</v>
      </c>
      <c r="C21" s="56" t="s">
        <v>7</v>
      </c>
      <c r="D21" s="56" t="s">
        <v>8</v>
      </c>
      <c r="E21" s="56" t="s">
        <v>31</v>
      </c>
      <c r="F21" s="56" t="s">
        <v>6</v>
      </c>
      <c r="G21" s="56" t="s">
        <v>3</v>
      </c>
      <c r="J21" s="3"/>
      <c r="M21" s="1"/>
      <c r="R21" s="1"/>
    </row>
    <row r="22" spans="1:18" ht="31.5" customHeight="1" thickTop="1" x14ac:dyDescent="0.2">
      <c r="A22" s="59" t="s">
        <v>14</v>
      </c>
      <c r="B22" s="53">
        <f>'CUADRO INDIVIDUAL'!E9</f>
        <v>0</v>
      </c>
      <c r="C22" s="53">
        <f>'CUADRO INDIVIDUAL'!E10</f>
        <v>1390499.76</v>
      </c>
      <c r="D22" s="53">
        <f>'CUADRO INDIVIDUAL'!E11</f>
        <v>3472863.01</v>
      </c>
      <c r="E22" s="53">
        <f>'CUADRO INDIVIDUAL'!E12</f>
        <v>3675.38</v>
      </c>
      <c r="F22" s="53">
        <f>'CUADRO INDIVIDUAL'!E13</f>
        <v>0</v>
      </c>
      <c r="G22" s="53">
        <f>SUM(B22:F22)</f>
        <v>4867038.1499999994</v>
      </c>
      <c r="H22" s="3"/>
      <c r="M22" s="1"/>
      <c r="R22" s="1"/>
    </row>
    <row r="23" spans="1:18" ht="32.25" customHeight="1" x14ac:dyDescent="0.2">
      <c r="A23" s="59" t="s">
        <v>17</v>
      </c>
      <c r="B23" s="53">
        <f>'CUADRO INDIVIDUAL'!E20</f>
        <v>7999198.4900000002</v>
      </c>
      <c r="C23" s="53">
        <f>'CUADRO INDIVIDUAL'!E21</f>
        <v>1714171.71</v>
      </c>
      <c r="D23" s="53">
        <f>'CUADRO INDIVIDUAL'!E22</f>
        <v>346938.58</v>
      </c>
      <c r="E23" s="53">
        <f>'CUADRO INDIVIDUAL'!E23</f>
        <v>26570</v>
      </c>
      <c r="F23" s="53">
        <f>'CUADRO INDIVIDUAL'!E24</f>
        <v>299313.27</v>
      </c>
      <c r="G23" s="53">
        <f t="shared" ref="G23:G27" si="4">SUM(B23:F23)</f>
        <v>10386192.049999999</v>
      </c>
      <c r="H23" s="3"/>
      <c r="M23" s="1"/>
      <c r="R23" s="1"/>
    </row>
    <row r="24" spans="1:18" ht="37.5" x14ac:dyDescent="0.2">
      <c r="A24" s="59" t="s">
        <v>18</v>
      </c>
      <c r="B24" s="53">
        <f>'CUADRO INDIVIDUAL'!K9</f>
        <v>527502.09</v>
      </c>
      <c r="C24" s="53">
        <f>'CUADRO INDIVIDUAL'!K10</f>
        <v>559198.93000000005</v>
      </c>
      <c r="D24" s="53">
        <f>'CUADRO INDIVIDUAL'!K11</f>
        <v>283016.81</v>
      </c>
      <c r="E24" s="53">
        <f>'CUADRO INDIVIDUAL'!K12</f>
        <v>0</v>
      </c>
      <c r="F24" s="53">
        <f>'CUADRO INDIVIDUAL'!K13</f>
        <v>0</v>
      </c>
      <c r="G24" s="53">
        <f t="shared" si="4"/>
        <v>1369717.83</v>
      </c>
      <c r="H24" s="3"/>
      <c r="M24" s="1"/>
      <c r="R24" s="1"/>
    </row>
    <row r="25" spans="1:18" ht="30" customHeight="1" x14ac:dyDescent="0.2">
      <c r="A25" s="59" t="s">
        <v>19</v>
      </c>
      <c r="B25" s="53">
        <f>'CUADRO INDIVIDUAL'!K20</f>
        <v>0</v>
      </c>
      <c r="C25" s="53">
        <f>'CUADRO INDIVIDUAL'!K21</f>
        <v>312229.7</v>
      </c>
      <c r="D25" s="53">
        <f>'CUADRO INDIVIDUAL'!K22</f>
        <v>0</v>
      </c>
      <c r="E25" s="53">
        <f>'CUADRO INDIVIDUAL'!K23</f>
        <v>0</v>
      </c>
      <c r="F25" s="53">
        <f>'CUADRO INDIVIDUAL'!K24</f>
        <v>0</v>
      </c>
      <c r="G25" s="53">
        <f t="shared" si="4"/>
        <v>312229.7</v>
      </c>
      <c r="H25" s="3"/>
      <c r="M25" s="1"/>
      <c r="R25" s="1"/>
    </row>
    <row r="26" spans="1:18" ht="30" customHeight="1" x14ac:dyDescent="0.2">
      <c r="A26" s="59" t="s">
        <v>30</v>
      </c>
      <c r="B26" s="54">
        <f>'CUADRO INDIVIDUAL'!K33</f>
        <v>0</v>
      </c>
      <c r="C26" s="54">
        <f>'CUADRO INDIVIDUAL'!K34</f>
        <v>28088.26</v>
      </c>
      <c r="D26" s="54">
        <f>'CUADRO INDIVIDUAL'!K35</f>
        <v>0</v>
      </c>
      <c r="E26" s="54">
        <f>'CUADRO INDIVIDUAL'!K36</f>
        <v>22058.3</v>
      </c>
      <c r="F26" s="54">
        <f>'CUADRO INDIVIDUAL'!K37</f>
        <v>0</v>
      </c>
      <c r="G26" s="53">
        <f t="shared" si="4"/>
        <v>50146.559999999998</v>
      </c>
      <c r="H26" s="3"/>
      <c r="M26" s="1"/>
      <c r="R26" s="1"/>
    </row>
    <row r="27" spans="1:18" ht="33" customHeight="1" thickBot="1" x14ac:dyDescent="0.25">
      <c r="A27" s="59" t="s">
        <v>20</v>
      </c>
      <c r="B27" s="54">
        <f>'CUADRO INDIVIDUAL'!E33</f>
        <v>1628710.81</v>
      </c>
      <c r="C27" s="54">
        <f>'CUADRO INDIVIDUAL'!E34</f>
        <v>2741998.45</v>
      </c>
      <c r="D27" s="54">
        <f>'CUADRO INDIVIDUAL'!E35</f>
        <v>1057291.8899999999</v>
      </c>
      <c r="E27" s="54">
        <f>'CUADRO INDIVIDUAL'!K37</f>
        <v>0</v>
      </c>
      <c r="F27" s="54">
        <f>'CUADRO INDIVIDUAL'!E36</f>
        <v>0</v>
      </c>
      <c r="G27" s="53">
        <f t="shared" si="4"/>
        <v>5428001.1499999994</v>
      </c>
      <c r="H27" s="3"/>
      <c r="M27" s="1"/>
      <c r="R27" s="1"/>
    </row>
    <row r="28" spans="1:18" ht="35.25" customHeight="1" thickTop="1" thickBot="1" x14ac:dyDescent="0.35">
      <c r="A28" s="58" t="s">
        <v>21</v>
      </c>
      <c r="B28" s="55">
        <f>SUM(B22:B27)</f>
        <v>10155411.390000001</v>
      </c>
      <c r="C28" s="55">
        <f t="shared" ref="C28:D28" si="5">SUM(C22:C27)</f>
        <v>6746186.8100000005</v>
      </c>
      <c r="D28" s="55">
        <f t="shared" si="5"/>
        <v>5160110.29</v>
      </c>
      <c r="E28" s="55">
        <f>SUM(E22:E27)</f>
        <v>52303.68</v>
      </c>
      <c r="F28" s="55">
        <f>SUM(F22:F27)</f>
        <v>299313.27</v>
      </c>
      <c r="G28" s="55">
        <f>SUM(G22:G27)</f>
        <v>22413325.439999998</v>
      </c>
      <c r="I28" s="3"/>
      <c r="M28" s="1"/>
      <c r="R28" s="1"/>
    </row>
    <row r="29" spans="1:18" ht="12.75" thickTop="1" x14ac:dyDescent="0.2">
      <c r="J29" s="4"/>
      <c r="M29" s="1"/>
      <c r="O29" s="3"/>
      <c r="R29" s="1"/>
    </row>
  </sheetData>
  <mergeCells count="3">
    <mergeCell ref="B8:E8"/>
    <mergeCell ref="B20:E20"/>
    <mergeCell ref="A5:G5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VOLUMEN GLOBAL</vt:lpstr>
      <vt:lpstr>CUADRO INDIVIDUAL</vt:lpstr>
      <vt:lpstr>TOTALES</vt:lpstr>
      <vt:lpstr>Gráfico TOTALES - iMPORTES</vt:lpstr>
      <vt:lpstr>Gráfico TOTALES - Contratos</vt:lpstr>
      <vt:lpstr>Gráfico TOTALES - Porcentajes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TORREGROSA TRIVES, JORGE MANUEL</cp:lastModifiedBy>
  <cp:lastPrinted>2023-01-24T07:34:19Z</cp:lastPrinted>
  <dcterms:created xsi:type="dcterms:W3CDTF">2018-03-22T08:57:49Z</dcterms:created>
  <dcterms:modified xsi:type="dcterms:W3CDTF">2023-02-27T06:35:17Z</dcterms:modified>
</cp:coreProperties>
</file>