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OBLIGACIONES DE PUBLICIDAD ACTIVA\INFORMACION ECON PRESUP Y ESTADIST\CONTRATACION\PUBLICADO\RP 1079 Datos Estadísticos Contratos Diputación anualidad 2024\"/>
    </mc:Choice>
  </mc:AlternateContent>
  <bookViews>
    <workbookView xWindow="-105" yWindow="-105" windowWidth="23250" windowHeight="12570"/>
  </bookViews>
  <sheets>
    <sheet name="VOLUMEN GLOBAL" sheetId="5" r:id="rId1"/>
    <sheet name="CUADRO INDIVIDUAL" sheetId="1" r:id="rId2"/>
    <sheet name="TOTALES" sheetId="7" r:id="rId3"/>
    <sheet name="Gráfico TOTALES - Importes" sheetId="12" r:id="rId4"/>
    <sheet name="Gráfico TOTALES - Contratos" sheetId="13" r:id="rId5"/>
    <sheet name="Gráfico TOTALES - Porcentajes" sheetId="14" r:id="rId6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9" i="7" l="1"/>
  <c r="E29" i="7"/>
  <c r="C29" i="7"/>
  <c r="G28" i="7"/>
  <c r="E28" i="7"/>
  <c r="C28" i="7"/>
  <c r="G27" i="7"/>
  <c r="E27" i="7"/>
  <c r="C27" i="7"/>
  <c r="G26" i="7"/>
  <c r="E26" i="7"/>
  <c r="C26" i="7"/>
  <c r="G25" i="7"/>
  <c r="E25" i="7"/>
  <c r="C25" i="7"/>
  <c r="G24" i="7"/>
  <c r="E24" i="7"/>
  <c r="C24" i="7"/>
  <c r="C23" i="7"/>
  <c r="E44" i="1"/>
  <c r="H29" i="7" s="1"/>
  <c r="D44" i="1"/>
  <c r="H16" i="7" s="1"/>
  <c r="E43" i="1"/>
  <c r="D43" i="1"/>
  <c r="G16" i="7" s="1"/>
  <c r="E42" i="1"/>
  <c r="F29" i="7" s="1"/>
  <c r="D42" i="1"/>
  <c r="F16" i="7" s="1"/>
  <c r="E41" i="1"/>
  <c r="D41" i="1"/>
  <c r="E16" i="7" s="1"/>
  <c r="E40" i="1"/>
  <c r="D29" i="7" s="1"/>
  <c r="D40" i="1"/>
  <c r="D16" i="7" s="1"/>
  <c r="E39" i="1"/>
  <c r="D39" i="1"/>
  <c r="C16" i="7" s="1"/>
  <c r="K34" i="1"/>
  <c r="H28" i="7" s="1"/>
  <c r="J34" i="1"/>
  <c r="H15" i="7" s="1"/>
  <c r="K33" i="1"/>
  <c r="J33" i="1"/>
  <c r="G15" i="7" s="1"/>
  <c r="K32" i="1"/>
  <c r="F28" i="7" s="1"/>
  <c r="J32" i="1"/>
  <c r="F15" i="7" s="1"/>
  <c r="K31" i="1"/>
  <c r="J31" i="1"/>
  <c r="E15" i="7" s="1"/>
  <c r="K30" i="1"/>
  <c r="D28" i="7" s="1"/>
  <c r="J30" i="1"/>
  <c r="D15" i="7" s="1"/>
  <c r="K29" i="1"/>
  <c r="J29" i="1"/>
  <c r="C15" i="7" s="1"/>
  <c r="E34" i="1"/>
  <c r="H27" i="7" s="1"/>
  <c r="D34" i="1"/>
  <c r="H14" i="7" s="1"/>
  <c r="E33" i="1"/>
  <c r="D33" i="1"/>
  <c r="G14" i="7" s="1"/>
  <c r="E32" i="1"/>
  <c r="F27" i="7" s="1"/>
  <c r="D32" i="1"/>
  <c r="F14" i="7" s="1"/>
  <c r="E31" i="1"/>
  <c r="D31" i="1"/>
  <c r="E14" i="7" s="1"/>
  <c r="E30" i="1"/>
  <c r="E35" i="1" s="1"/>
  <c r="D30" i="1"/>
  <c r="D14" i="7" s="1"/>
  <c r="E29" i="1"/>
  <c r="D29" i="1"/>
  <c r="C14" i="7" s="1"/>
  <c r="K24" i="1"/>
  <c r="H26" i="7" s="1"/>
  <c r="J24" i="1"/>
  <c r="H13" i="7" s="1"/>
  <c r="K23" i="1"/>
  <c r="J23" i="1"/>
  <c r="G13" i="7" s="1"/>
  <c r="K22" i="1"/>
  <c r="F26" i="7" s="1"/>
  <c r="J22" i="1"/>
  <c r="F13" i="7" s="1"/>
  <c r="K21" i="1"/>
  <c r="J21" i="1"/>
  <c r="E13" i="7" s="1"/>
  <c r="K20" i="1"/>
  <c r="D26" i="7" s="1"/>
  <c r="J20" i="1"/>
  <c r="D13" i="7" s="1"/>
  <c r="K19" i="1"/>
  <c r="J19" i="1"/>
  <c r="C13" i="7" s="1"/>
  <c r="E24" i="1"/>
  <c r="H25" i="7" s="1"/>
  <c r="D24" i="1"/>
  <c r="H12" i="7" s="1"/>
  <c r="E23" i="1"/>
  <c r="D23" i="1"/>
  <c r="G12" i="7" s="1"/>
  <c r="E22" i="1"/>
  <c r="F25" i="7" s="1"/>
  <c r="D22" i="1"/>
  <c r="F12" i="7" s="1"/>
  <c r="E21" i="1"/>
  <c r="D21" i="1"/>
  <c r="E12" i="7" s="1"/>
  <c r="E20" i="1"/>
  <c r="D25" i="7" s="1"/>
  <c r="D20" i="1"/>
  <c r="D12" i="7" s="1"/>
  <c r="E19" i="1"/>
  <c r="D19" i="1"/>
  <c r="C12" i="7" s="1"/>
  <c r="K14" i="1"/>
  <c r="H24" i="7" s="1"/>
  <c r="J14" i="1"/>
  <c r="H11" i="7" s="1"/>
  <c r="K13" i="1"/>
  <c r="J13" i="1"/>
  <c r="G11" i="7" s="1"/>
  <c r="K12" i="1"/>
  <c r="F24" i="7" s="1"/>
  <c r="J12" i="1"/>
  <c r="F11" i="7" s="1"/>
  <c r="K11" i="1"/>
  <c r="J11" i="1"/>
  <c r="E11" i="7" s="1"/>
  <c r="K10" i="1"/>
  <c r="D24" i="7" s="1"/>
  <c r="J10" i="1"/>
  <c r="D11" i="7" s="1"/>
  <c r="K9" i="1"/>
  <c r="J9" i="1"/>
  <c r="C11" i="7" s="1"/>
  <c r="E14" i="1"/>
  <c r="D14" i="1"/>
  <c r="H10" i="7" s="1"/>
  <c r="E13" i="1"/>
  <c r="D13" i="1"/>
  <c r="G10" i="7" s="1"/>
  <c r="E12" i="1"/>
  <c r="D12" i="1"/>
  <c r="F10" i="7" s="1"/>
  <c r="E11" i="1"/>
  <c r="D11" i="1"/>
  <c r="E10" i="7" s="1"/>
  <c r="E10" i="1"/>
  <c r="D23" i="7" s="1"/>
  <c r="D10" i="1"/>
  <c r="D10" i="7" s="1"/>
  <c r="E9" i="1"/>
  <c r="D9" i="1"/>
  <c r="C10" i="7" s="1"/>
  <c r="E27" i="5"/>
  <c r="C27" i="5"/>
  <c r="E26" i="5"/>
  <c r="C26" i="5"/>
  <c r="E25" i="5"/>
  <c r="C25" i="5"/>
  <c r="E24" i="5"/>
  <c r="C24" i="5"/>
  <c r="E23" i="5"/>
  <c r="C23" i="5"/>
  <c r="E22" i="5"/>
  <c r="C22" i="5"/>
  <c r="E21" i="5"/>
  <c r="C21" i="5"/>
  <c r="D17" i="5"/>
  <c r="E11" i="5" s="1"/>
  <c r="E12" i="5"/>
  <c r="E15" i="5"/>
  <c r="E16" i="5"/>
  <c r="M27" i="5"/>
  <c r="E15" i="1" l="1"/>
  <c r="D35" i="1"/>
  <c r="D27" i="7"/>
  <c r="I24" i="7"/>
  <c r="I11" i="7"/>
  <c r="D45" i="1"/>
  <c r="E45" i="1"/>
  <c r="E14" i="5"/>
  <c r="E10" i="5"/>
  <c r="E13" i="5"/>
  <c r="F42" i="1" l="1"/>
  <c r="F44" i="1"/>
  <c r="F41" i="1"/>
  <c r="F43" i="1"/>
  <c r="F40" i="1"/>
  <c r="F39" i="1"/>
  <c r="D15" i="1"/>
  <c r="F9" i="1"/>
  <c r="F45" i="1" l="1"/>
  <c r="F13" i="1"/>
  <c r="F12" i="1"/>
  <c r="F11" i="1"/>
  <c r="F10" i="1"/>
  <c r="F14" i="1"/>
  <c r="F15" i="1" l="1"/>
  <c r="H23" i="7"/>
  <c r="G23" i="7"/>
  <c r="F23" i="7"/>
  <c r="E23" i="7"/>
  <c r="P17" i="5"/>
  <c r="M17" i="5"/>
  <c r="N16" i="5" s="1"/>
  <c r="S17" i="5"/>
  <c r="R17" i="5"/>
  <c r="O17" i="5"/>
  <c r="L17" i="5"/>
  <c r="J17" i="5"/>
  <c r="I17" i="5"/>
  <c r="G17" i="5"/>
  <c r="H16" i="5" s="1"/>
  <c r="F17" i="5"/>
  <c r="C17" i="5"/>
  <c r="K13" i="5" l="1"/>
  <c r="K14" i="5"/>
  <c r="K11" i="5"/>
  <c r="K15" i="5"/>
  <c r="K12" i="5"/>
  <c r="K16" i="5"/>
  <c r="Q11" i="5"/>
  <c r="Q15" i="5"/>
  <c r="Q14" i="5"/>
  <c r="Q12" i="5"/>
  <c r="Q16" i="5"/>
  <c r="Q13" i="5"/>
  <c r="N13" i="5"/>
  <c r="N15" i="5"/>
  <c r="N14" i="5"/>
  <c r="N11" i="5"/>
  <c r="N12" i="5"/>
  <c r="H10" i="5"/>
  <c r="H15" i="5"/>
  <c r="T11" i="5"/>
  <c r="T15" i="5"/>
  <c r="T12" i="5"/>
  <c r="T16" i="5"/>
  <c r="T13" i="5"/>
  <c r="T14" i="5"/>
  <c r="Q10" i="5"/>
  <c r="K10" i="5"/>
  <c r="H14" i="5"/>
  <c r="H11" i="5"/>
  <c r="I15" i="7"/>
  <c r="I16" i="7"/>
  <c r="I14" i="7"/>
  <c r="I12" i="7"/>
  <c r="I13" i="7"/>
  <c r="I25" i="7"/>
  <c r="F30" i="7"/>
  <c r="I28" i="7"/>
  <c r="I29" i="7"/>
  <c r="I26" i="7"/>
  <c r="C17" i="7"/>
  <c r="H30" i="7"/>
  <c r="G30" i="7"/>
  <c r="E30" i="7"/>
  <c r="I23" i="7"/>
  <c r="D30" i="7"/>
  <c r="H17" i="7"/>
  <c r="F17" i="7"/>
  <c r="E17" i="7"/>
  <c r="K35" i="1"/>
  <c r="J35" i="1"/>
  <c r="N10" i="5"/>
  <c r="T10" i="5"/>
  <c r="H12" i="5"/>
  <c r="H13" i="5"/>
  <c r="C28" i="5"/>
  <c r="L32" i="1" l="1"/>
  <c r="L34" i="1"/>
  <c r="L33" i="1"/>
  <c r="L30" i="1"/>
  <c r="L31" i="1"/>
  <c r="I27" i="7"/>
  <c r="I30" i="7" s="1"/>
  <c r="H35" i="7" s="1"/>
  <c r="L29" i="1"/>
  <c r="E28" i="5"/>
  <c r="N17" i="5"/>
  <c r="Q17" i="5"/>
  <c r="H17" i="5"/>
  <c r="D35" i="7" l="1"/>
  <c r="G35" i="7"/>
  <c r="E35" i="7"/>
  <c r="F35" i="7"/>
  <c r="C30" i="7"/>
  <c r="C35" i="7" s="1"/>
  <c r="D17" i="7"/>
  <c r="I10" i="7"/>
  <c r="I17" i="7" s="1"/>
  <c r="L35" i="1"/>
  <c r="E17" i="5" l="1"/>
  <c r="K25" i="1"/>
  <c r="J25" i="1"/>
  <c r="E25" i="1"/>
  <c r="D25" i="1"/>
  <c r="K15" i="1"/>
  <c r="L9" i="1" s="1"/>
  <c r="J15" i="1"/>
  <c r="G17" i="7" l="1"/>
  <c r="F24" i="1"/>
  <c r="F23" i="1"/>
  <c r="F22" i="1"/>
  <c r="L12" i="1"/>
  <c r="L13" i="1"/>
  <c r="L23" i="1"/>
  <c r="L22" i="1"/>
  <c r="L24" i="1" l="1"/>
  <c r="L21" i="1" l="1"/>
  <c r="L20" i="1"/>
  <c r="L19" i="1"/>
  <c r="L25" i="1" l="1"/>
  <c r="T17" i="5"/>
  <c r="K17" i="5"/>
  <c r="L14" i="1"/>
  <c r="L11" i="1"/>
  <c r="L10" i="1"/>
  <c r="L15" i="1" l="1"/>
  <c r="F33" i="1" l="1"/>
  <c r="F34" i="1"/>
  <c r="F32" i="1"/>
  <c r="F30" i="1"/>
  <c r="F31" i="1"/>
  <c r="F20" i="1"/>
  <c r="F21" i="1"/>
  <c r="F19" i="1"/>
  <c r="F29" i="1"/>
  <c r="F35" i="1" l="1"/>
  <c r="F25" i="1"/>
</calcChain>
</file>

<file path=xl/sharedStrings.xml><?xml version="1.0" encoding="utf-8"?>
<sst xmlns="http://schemas.openxmlformats.org/spreadsheetml/2006/main" count="178" uniqueCount="37">
  <si>
    <t>%</t>
  </si>
  <si>
    <t>Precio con IVA</t>
  </si>
  <si>
    <t>TOTALES</t>
  </si>
  <si>
    <t>Tipo de Contratos</t>
  </si>
  <si>
    <t>OBRAS</t>
  </si>
  <si>
    <t>SERVICIOS</t>
  </si>
  <si>
    <t>SUMINISTROS</t>
  </si>
  <si>
    <t>PROCEDIMIENTO ABIERTO</t>
  </si>
  <si>
    <t>Número 
Contratos</t>
  </si>
  <si>
    <t>% sobre total</t>
  </si>
  <si>
    <t>CONTRATOS MENORES</t>
  </si>
  <si>
    <t>Sumas totales</t>
  </si>
  <si>
    <t>Nº Total Contratos</t>
  </si>
  <si>
    <t>Documento reelaborado por Transparencia</t>
  </si>
  <si>
    <t>PATRIMONIAL</t>
  </si>
  <si>
    <t>PRIVADO</t>
  </si>
  <si>
    <t>CONCESIÓN DE SERVICIOS</t>
  </si>
  <si>
    <t>PROCEDIMIENTO NEGOCIADO CON PUBLICIDAD</t>
  </si>
  <si>
    <t>PROCEDIMIENTO NEGOCIADO SIN PUBLICIDAD</t>
  </si>
  <si>
    <t>DERIVADO DE UN ACUERDO MARCO</t>
  </si>
  <si>
    <t>Totales importes con IVA</t>
  </si>
  <si>
    <t>CONCESIÓN DE 
SERVICIOS</t>
  </si>
  <si>
    <t>Nº Contratos</t>
  </si>
  <si>
    <r>
      <t xml:space="preserve">Fuente: </t>
    </r>
    <r>
      <rPr>
        <b/>
        <sz val="11"/>
        <color theme="1"/>
        <rFont val="Calibri"/>
        <family val="2"/>
        <scheme val="minor"/>
      </rPr>
      <t>CONTRATACIÓN, REGISTRO CONTRATOS MENORES Y TRANSPARENCIA</t>
    </r>
  </si>
  <si>
    <t>CONCESIÓN DE
SERVICIOS</t>
  </si>
  <si>
    <r>
      <t xml:space="preserve">Fuente: </t>
    </r>
    <r>
      <rPr>
        <b/>
        <sz val="10"/>
        <color theme="1"/>
        <rFont val="Calibri"/>
        <family val="2"/>
        <scheme val="minor"/>
      </rPr>
      <t>CONTRATACIÓN, REGISTRO CONTRATOS MENORES Y TRANSPARENCIA</t>
    </r>
  </si>
  <si>
    <t>PROCEDIMIENTO ABIERTO SIMPLIFICADO</t>
  </si>
  <si>
    <t>CONCURSO DE PROYECTOS</t>
  </si>
  <si>
    <t>DATOS ESTADÍSTICOS DE CONTRATOS DE LA DIPUTACIÓN DE ALICANTE ADJUDICADOS 
AÑO 2024</t>
  </si>
  <si>
    <t>DATOS ESTADÍSTICOS SOBRE EL PORCENTAJE EN VOLUMEN PRESUPUESTARIO DE CONTRATOS ADJUDICADOS A TRAVÉS DE CADA UNO DE LOS PROCEDIMIENTOS PREVISTOS EN LA LEGISLACIÓN DE CONTRATOS DEL SECTOR PÚBLICO - AÑO 2024</t>
  </si>
  <si>
    <t xml:space="preserve"> PROCEDIMIENTO ABIERTO SIMPLIFICADO</t>
  </si>
  <si>
    <t>DATOS ESTADÍSTICOS SOBRE EL PORCENTAJE EN VOLUMEN PRESUPUESTARIO DE CONTRATOS ADJUDICADOS
 A TRAVÉS DE CADA UNO DE LOS PROCEDIMIENTOS PREVISTOS EN LA LEGISLACIÓN DE CONTRATOS DEL SECTOR PÚBLICO AÑO 2024</t>
  </si>
  <si>
    <t>Número de Contratos adjudicados año 2024</t>
  </si>
  <si>
    <t>Importes Totales contratos adjudicados año 2024</t>
  </si>
  <si>
    <t>% Totales contratos adjudicados año 2024</t>
  </si>
  <si>
    <t>Importe con IVA</t>
  </si>
  <si>
    <t>Versión núm. 1: 12 de mayo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</si>
</sst>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#,##0.00\ &quot;€&quot;;[Red]#,##0.00\ &quot;€&quot;"/>
    <numFmt numFmtId="165" formatCode="#,##0.00;[Red]#,##0.00"/>
    <numFmt numFmtId="166" formatCode="#,##0.00\ &quot;€&quot;"/>
    <numFmt numFmtId="167" formatCode="#,##0;[Red]#,##0"/>
    <numFmt numFmtId="168" formatCode="#,##0.000"/>
  </numFmts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9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0"/>
      <name val="Arial"/>
      <family val="2"/>
    </font>
    <font>
      <b/>
      <sz val="10"/>
      <color theme="8" tint="-0.249977111117893"/>
      <name val="Arial"/>
      <family val="2"/>
    </font>
    <font>
      <b/>
      <sz val="10"/>
      <color theme="8" tint="-0.499984740745262"/>
      <name val="Calibri"/>
      <family val="2"/>
      <scheme val="minor"/>
    </font>
    <font>
      <b/>
      <sz val="12"/>
      <color theme="8" tint="-0.499984740745262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14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6E86"/>
        <bgColor indexed="64"/>
      </patternFill>
    </fill>
    <fill>
      <patternFill patternType="solid">
        <fgColor theme="4" tint="0.39997558519241921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ck">
        <color rgb="FF002060"/>
      </bottom>
      <diagonal/>
    </border>
    <border>
      <left/>
      <right/>
      <top/>
      <bottom style="thick">
        <color rgb="FF002060"/>
      </bottom>
      <diagonal/>
    </border>
    <border>
      <left style="thin">
        <color auto="1"/>
      </left>
      <right style="thick">
        <color indexed="64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theme="0"/>
      </bottom>
      <diagonal/>
    </border>
    <border>
      <left style="thin">
        <color auto="1"/>
      </left>
      <right style="thin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auto="1"/>
      </right>
      <top style="thin">
        <color theme="0"/>
      </top>
      <bottom style="thin">
        <color auto="1"/>
      </bottom>
      <diagonal/>
    </border>
    <border>
      <left/>
      <right style="thick">
        <color indexed="64"/>
      </right>
      <top style="thin">
        <color theme="0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theme="0"/>
      </top>
      <bottom style="thin">
        <color theme="0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theme="0"/>
      </top>
      <bottom style="thin">
        <color auto="1"/>
      </bottom>
      <diagonal/>
    </border>
    <border>
      <left/>
      <right/>
      <top style="thin">
        <color theme="0"/>
      </top>
      <bottom style="thin">
        <color auto="1"/>
      </bottom>
      <diagonal/>
    </border>
    <border>
      <left/>
      <right style="thick">
        <color indexed="64"/>
      </right>
      <top style="thin">
        <color theme="0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double">
        <color rgb="FF006E86"/>
      </right>
      <top style="thin">
        <color auto="1"/>
      </top>
      <bottom style="thin">
        <color auto="1"/>
      </bottom>
      <diagonal/>
    </border>
    <border>
      <left/>
      <right/>
      <top style="thin">
        <color theme="1"/>
      </top>
      <bottom style="thin">
        <color auto="1"/>
      </bottom>
      <diagonal/>
    </border>
    <border>
      <left/>
      <right style="medium">
        <color theme="0"/>
      </right>
      <top style="thin">
        <color theme="1"/>
      </top>
      <bottom style="thin">
        <color auto="1"/>
      </bottom>
      <diagonal/>
    </border>
    <border>
      <left style="thin">
        <color auto="1"/>
      </left>
      <right style="medium">
        <color theme="0"/>
      </right>
      <top style="thin">
        <color auto="1"/>
      </top>
      <bottom style="medium">
        <color auto="1"/>
      </bottom>
      <diagonal/>
    </border>
    <border>
      <left style="medium">
        <color theme="0"/>
      </left>
      <right/>
      <top style="thin">
        <color theme="1"/>
      </top>
      <bottom style="thin">
        <color auto="1"/>
      </bottom>
      <diagonal/>
    </border>
    <border>
      <left/>
      <right style="thin">
        <color auto="1"/>
      </right>
      <top style="thin">
        <color theme="1"/>
      </top>
      <bottom style="thin">
        <color auto="1"/>
      </bottom>
      <diagonal/>
    </border>
    <border>
      <left style="thin">
        <color auto="1"/>
      </left>
      <right/>
      <top style="thin">
        <color theme="1"/>
      </top>
      <bottom style="thin">
        <color auto="1"/>
      </bottom>
      <diagonal/>
    </border>
    <border>
      <left style="thin">
        <color theme="0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theme="0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theme="0"/>
      </bottom>
      <diagonal/>
    </border>
  </borders>
  <cellStyleXfs count="2">
    <xf numFmtId="0" fontId="0" fillId="0" borderId="0"/>
    <xf numFmtId="9" fontId="17" fillId="0" borderId="0" applyFont="0" applyFill="0" applyBorder="0" applyAlignment="0" applyProtection="0"/>
  </cellStyleXfs>
  <cellXfs count="108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164" fontId="0" fillId="0" borderId="1" xfId="0" applyNumberFormat="1" applyBorder="1" applyAlignment="1">
      <alignment horizontal="right" vertical="center"/>
    </xf>
    <xf numFmtId="3" fontId="0" fillId="0" borderId="1" xfId="0" applyNumberFormat="1" applyBorder="1" applyAlignment="1">
      <alignment horizontal="center"/>
    </xf>
    <xf numFmtId="164" fontId="1" fillId="0" borderId="0" xfId="0" applyNumberFormat="1" applyFont="1" applyAlignment="1">
      <alignment horizontal="right"/>
    </xf>
    <xf numFmtId="165" fontId="1" fillId="0" borderId="0" xfId="0" applyNumberFormat="1" applyFont="1" applyAlignment="1">
      <alignment horizontal="center"/>
    </xf>
    <xf numFmtId="4" fontId="1" fillId="0" borderId="0" xfId="0" applyNumberFormat="1" applyFont="1" applyAlignment="1">
      <alignment horizontal="right"/>
    </xf>
    <xf numFmtId="0" fontId="5" fillId="0" borderId="0" xfId="0" applyFont="1" applyAlignment="1">
      <alignment vertical="center"/>
    </xf>
    <xf numFmtId="1" fontId="0" fillId="0" borderId="1" xfId="0" applyNumberForma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3" xfId="0" applyNumberFormat="1" applyBorder="1" applyAlignment="1">
      <alignment horizontal="center" vertical="center"/>
    </xf>
    <xf numFmtId="1" fontId="0" fillId="0" borderId="1" xfId="0" applyNumberFormat="1" applyBorder="1" applyAlignment="1">
      <alignment horizontal="center"/>
    </xf>
    <xf numFmtId="164" fontId="0" fillId="0" borderId="1" xfId="0" applyNumberFormat="1" applyBorder="1" applyAlignment="1">
      <alignment vertical="center"/>
    </xf>
    <xf numFmtId="166" fontId="0" fillId="0" borderId="1" xfId="0" applyNumberFormat="1" applyBorder="1" applyAlignment="1">
      <alignment vertical="center"/>
    </xf>
    <xf numFmtId="166" fontId="9" fillId="0" borderId="1" xfId="0" applyNumberFormat="1" applyFont="1" applyBorder="1" applyAlignment="1">
      <alignment horizontal="right" vertical="center"/>
    </xf>
    <xf numFmtId="164" fontId="9" fillId="0" borderId="1" xfId="0" applyNumberFormat="1" applyFont="1" applyBorder="1" applyAlignment="1">
      <alignment horizontal="right" vertical="center"/>
    </xf>
    <xf numFmtId="166" fontId="0" fillId="0" borderId="1" xfId="0" applyNumberFormat="1" applyBorder="1" applyAlignment="1">
      <alignment horizontal="right" vertical="center"/>
    </xf>
    <xf numFmtId="166" fontId="0" fillId="3" borderId="1" xfId="0" applyNumberFormat="1" applyFill="1" applyBorder="1" applyAlignment="1">
      <alignment horizontal="right" vertical="center"/>
    </xf>
    <xf numFmtId="3" fontId="10" fillId="6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7" fillId="0" borderId="0" xfId="0" applyFont="1" applyAlignment="1">
      <alignment horizontal="center" vertical="center" wrapText="1"/>
    </xf>
    <xf numFmtId="166" fontId="7" fillId="5" borderId="9" xfId="0" applyNumberFormat="1" applyFont="1" applyFill="1" applyBorder="1" applyAlignment="1">
      <alignment horizontal="right" vertical="center"/>
    </xf>
    <xf numFmtId="166" fontId="7" fillId="5" borderId="10" xfId="0" applyNumberFormat="1" applyFont="1" applyFill="1" applyBorder="1" applyAlignment="1">
      <alignment horizontal="right" vertical="center"/>
    </xf>
    <xf numFmtId="166" fontId="7" fillId="5" borderId="11" xfId="0" applyNumberFormat="1" applyFont="1" applyFill="1" applyBorder="1" applyAlignment="1">
      <alignment horizontal="right" vertical="center"/>
    </xf>
    <xf numFmtId="3" fontId="10" fillId="6" borderId="2" xfId="0" applyNumberFormat="1" applyFont="1" applyFill="1" applyBorder="1" applyAlignment="1">
      <alignment horizontal="center" vertical="center"/>
    </xf>
    <xf numFmtId="3" fontId="7" fillId="5" borderId="9" xfId="0" applyNumberFormat="1" applyFont="1" applyFill="1" applyBorder="1" applyAlignment="1">
      <alignment horizontal="center" vertical="center"/>
    </xf>
    <xf numFmtId="3" fontId="7" fillId="5" borderId="10" xfId="0" applyNumberFormat="1" applyFont="1" applyFill="1" applyBorder="1" applyAlignment="1">
      <alignment horizontal="center" vertical="center"/>
    </xf>
    <xf numFmtId="3" fontId="7" fillId="5" borderId="11" xfId="0" applyNumberFormat="1" applyFont="1" applyFill="1" applyBorder="1" applyAlignment="1">
      <alignment horizontal="center" vertical="center"/>
    </xf>
    <xf numFmtId="0" fontId="13" fillId="8" borderId="1" xfId="0" applyFont="1" applyFill="1" applyBorder="1" applyAlignment="1">
      <alignment horizontal="center" vertical="center" wrapText="1"/>
    </xf>
    <xf numFmtId="0" fontId="8" fillId="7" borderId="2" xfId="0" applyFont="1" applyFill="1" applyBorder="1" applyAlignment="1">
      <alignment horizontal="center" vertical="center"/>
    </xf>
    <xf numFmtId="0" fontId="3" fillId="4" borderId="14" xfId="0" applyFont="1" applyFill="1" applyBorder="1" applyAlignment="1">
      <alignment horizontal="left" vertical="center" wrapText="1"/>
    </xf>
    <xf numFmtId="0" fontId="3" fillId="4" borderId="15" xfId="0" applyFont="1" applyFill="1" applyBorder="1" applyAlignment="1">
      <alignment horizontal="left" vertical="center" wrapText="1"/>
    </xf>
    <xf numFmtId="0" fontId="3" fillId="4" borderId="8" xfId="0" applyFont="1" applyFill="1" applyBorder="1" applyAlignment="1">
      <alignment horizontal="left" vertical="center" wrapText="1"/>
    </xf>
    <xf numFmtId="0" fontId="7" fillId="7" borderId="2" xfId="0" applyFont="1" applyFill="1" applyBorder="1" applyAlignment="1">
      <alignment horizontal="center" vertical="center"/>
    </xf>
    <xf numFmtId="0" fontId="14" fillId="8" borderId="1" xfId="0" applyFont="1" applyFill="1" applyBorder="1" applyAlignment="1">
      <alignment horizontal="center"/>
    </xf>
    <xf numFmtId="166" fontId="14" fillId="8" borderId="1" xfId="0" applyNumberFormat="1" applyFont="1" applyFill="1" applyBorder="1" applyAlignment="1">
      <alignment horizontal="right" vertical="center"/>
    </xf>
    <xf numFmtId="164" fontId="14" fillId="8" borderId="1" xfId="0" applyNumberFormat="1" applyFont="1" applyFill="1" applyBorder="1" applyAlignment="1">
      <alignment horizontal="right"/>
    </xf>
    <xf numFmtId="3" fontId="7" fillId="7" borderId="2" xfId="0" applyNumberFormat="1" applyFont="1" applyFill="1" applyBorder="1" applyAlignment="1">
      <alignment horizontal="center" vertical="center"/>
    </xf>
    <xf numFmtId="0" fontId="8" fillId="7" borderId="2" xfId="0" applyFont="1" applyFill="1" applyBorder="1" applyAlignment="1">
      <alignment horizontal="center" vertical="center" wrapText="1"/>
    </xf>
    <xf numFmtId="166" fontId="7" fillId="7" borderId="2" xfId="0" applyNumberFormat="1" applyFont="1" applyFill="1" applyBorder="1" applyAlignment="1">
      <alignment horizontal="center" vertical="center"/>
    </xf>
    <xf numFmtId="166" fontId="10" fillId="6" borderId="1" xfId="0" applyNumberFormat="1" applyFont="1" applyFill="1" applyBorder="1" applyAlignment="1">
      <alignment horizontal="right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wrapText="1"/>
    </xf>
    <xf numFmtId="0" fontId="7" fillId="0" borderId="0" xfId="0" applyFont="1" applyAlignment="1">
      <alignment horizontal="center" vertic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0" fontId="13" fillId="8" borderId="19" xfId="0" applyFont="1" applyFill="1" applyBorder="1" applyAlignment="1">
      <alignment horizontal="center" vertical="center" wrapText="1"/>
    </xf>
    <xf numFmtId="1" fontId="0" fillId="3" borderId="19" xfId="0" applyNumberFormat="1" applyFill="1" applyBorder="1" applyAlignment="1">
      <alignment horizontal="center" vertical="center"/>
    </xf>
    <xf numFmtId="0" fontId="13" fillId="8" borderId="22" xfId="0" applyFont="1" applyFill="1" applyBorder="1" applyAlignment="1">
      <alignment horizontal="center" vertical="center" wrapText="1"/>
    </xf>
    <xf numFmtId="2" fontId="9" fillId="3" borderId="22" xfId="0" applyNumberFormat="1" applyFont="1" applyFill="1" applyBorder="1" applyAlignment="1">
      <alignment horizontal="right" vertical="center"/>
    </xf>
    <xf numFmtId="4" fontId="9" fillId="3" borderId="22" xfId="0" applyNumberFormat="1" applyFont="1" applyFill="1" applyBorder="1" applyAlignment="1">
      <alignment horizontal="right" vertical="center"/>
    </xf>
    <xf numFmtId="1" fontId="14" fillId="8" borderId="1" xfId="0" applyNumberFormat="1" applyFont="1" applyFill="1" applyBorder="1" applyAlignment="1">
      <alignment horizontal="center"/>
    </xf>
    <xf numFmtId="165" fontId="0" fillId="0" borderId="1" xfId="0" applyNumberFormat="1" applyBorder="1" applyAlignment="1">
      <alignment horizontal="right" vertical="center"/>
    </xf>
    <xf numFmtId="2" fontId="0" fillId="0" borderId="1" xfId="0" applyNumberFormat="1" applyBorder="1" applyAlignment="1">
      <alignment horizontal="right"/>
    </xf>
    <xf numFmtId="167" fontId="14" fillId="8" borderId="1" xfId="0" applyNumberFormat="1" applyFont="1" applyFill="1" applyBorder="1" applyAlignment="1">
      <alignment horizontal="center"/>
    </xf>
    <xf numFmtId="3" fontId="14" fillId="8" borderId="1" xfId="0" applyNumberFormat="1" applyFont="1" applyFill="1" applyBorder="1" applyAlignment="1">
      <alignment horizontal="center"/>
    </xf>
    <xf numFmtId="166" fontId="7" fillId="5" borderId="33" xfId="0" applyNumberFormat="1" applyFont="1" applyFill="1" applyBorder="1" applyAlignment="1">
      <alignment horizontal="right" vertical="center"/>
    </xf>
    <xf numFmtId="3" fontId="7" fillId="5" borderId="33" xfId="0" applyNumberFormat="1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left" vertical="center" wrapText="1"/>
    </xf>
    <xf numFmtId="168" fontId="19" fillId="3" borderId="2" xfId="0" applyNumberFormat="1" applyFont="1" applyFill="1" applyBorder="1" applyAlignment="1">
      <alignment horizontal="center" vertical="center"/>
    </xf>
    <xf numFmtId="168" fontId="19" fillId="3" borderId="1" xfId="0" applyNumberFormat="1" applyFont="1" applyFill="1" applyBorder="1" applyAlignment="1">
      <alignment horizontal="center" vertical="center"/>
    </xf>
    <xf numFmtId="0" fontId="4" fillId="7" borderId="29" xfId="0" applyFont="1" applyFill="1" applyBorder="1" applyAlignment="1">
      <alignment horizontal="center" vertical="center"/>
    </xf>
    <xf numFmtId="0" fontId="8" fillId="7" borderId="29" xfId="0" applyFont="1" applyFill="1" applyBorder="1" applyAlignment="1">
      <alignment horizontal="center" vertical="center"/>
    </xf>
    <xf numFmtId="166" fontId="8" fillId="7" borderId="20" xfId="0" applyNumberFormat="1" applyFont="1" applyFill="1" applyBorder="1" applyAlignment="1">
      <alignment horizontal="center" vertical="center"/>
    </xf>
    <xf numFmtId="0" fontId="8" fillId="7" borderId="25" xfId="0" applyFont="1" applyFill="1" applyBorder="1" applyAlignment="1">
      <alignment horizontal="center" vertical="center"/>
    </xf>
    <xf numFmtId="0" fontId="8" fillId="7" borderId="21" xfId="0" applyFont="1" applyFill="1" applyBorder="1" applyAlignment="1">
      <alignment horizontal="center" vertical="center"/>
    </xf>
    <xf numFmtId="0" fontId="8" fillId="7" borderId="20" xfId="0" applyFont="1" applyFill="1" applyBorder="1" applyAlignment="1">
      <alignment horizontal="center" vertical="center"/>
    </xf>
    <xf numFmtId="9" fontId="8" fillId="5" borderId="1" xfId="1" applyFont="1" applyFill="1" applyBorder="1" applyAlignment="1">
      <alignment horizontal="center" vertical="center"/>
    </xf>
    <xf numFmtId="166" fontId="6" fillId="6" borderId="1" xfId="0" applyNumberFormat="1" applyFont="1" applyFill="1" applyBorder="1" applyAlignment="1">
      <alignment horizontal="right" vertical="center"/>
    </xf>
    <xf numFmtId="0" fontId="8" fillId="7" borderId="23" xfId="0" applyFont="1" applyFill="1" applyBorder="1" applyAlignment="1">
      <alignment horizontal="center" vertical="center"/>
    </xf>
    <xf numFmtId="0" fontId="8" fillId="7" borderId="24" xfId="0" applyFont="1" applyFill="1" applyBorder="1" applyAlignment="1">
      <alignment horizontal="center" vertical="center"/>
    </xf>
    <xf numFmtId="0" fontId="8" fillId="7" borderId="26" xfId="0" applyFont="1" applyFill="1" applyBorder="1" applyAlignment="1">
      <alignment horizontal="center" vertical="center"/>
    </xf>
    <xf numFmtId="0" fontId="8" fillId="7" borderId="27" xfId="0" applyFont="1" applyFill="1" applyBorder="1" applyAlignment="1">
      <alignment horizontal="center" vertical="center"/>
    </xf>
    <xf numFmtId="0" fontId="4" fillId="4" borderId="0" xfId="0" applyFont="1" applyFill="1" applyAlignment="1">
      <alignment horizontal="center" vertical="center" wrapText="1"/>
    </xf>
    <xf numFmtId="0" fontId="8" fillId="7" borderId="28" xfId="0" applyFont="1" applyFill="1" applyBorder="1" applyAlignment="1">
      <alignment horizontal="center" vertical="center"/>
    </xf>
    <xf numFmtId="3" fontId="6" fillId="6" borderId="1" xfId="0" applyNumberFormat="1" applyFont="1" applyFill="1" applyBorder="1" applyAlignment="1">
      <alignment horizontal="center" vertical="center"/>
    </xf>
    <xf numFmtId="3" fontId="7" fillId="7" borderId="1" xfId="0" applyNumberFormat="1" applyFont="1" applyFill="1" applyBorder="1" applyAlignment="1">
      <alignment horizontal="center" vertical="center"/>
    </xf>
    <xf numFmtId="0" fontId="7" fillId="7" borderId="31" xfId="0" applyFont="1" applyFill="1" applyBorder="1" applyAlignment="1">
      <alignment horizontal="center" vertical="center"/>
    </xf>
    <xf numFmtId="0" fontId="20" fillId="0" borderId="32" xfId="0" applyFont="1" applyBorder="1" applyAlignment="1">
      <alignment horizontal="center" vertical="center"/>
    </xf>
    <xf numFmtId="0" fontId="18" fillId="0" borderId="32" xfId="0" applyFont="1" applyBorder="1" applyAlignment="1">
      <alignment horizontal="center" vertical="center"/>
    </xf>
    <xf numFmtId="0" fontId="7" fillId="7" borderId="30" xfId="0" applyFont="1" applyFill="1" applyBorder="1" applyAlignment="1">
      <alignment horizontal="center" vertical="center"/>
    </xf>
    <xf numFmtId="0" fontId="20" fillId="0" borderId="21" xfId="0" applyFont="1" applyBorder="1" applyAlignment="1">
      <alignment horizontal="center" vertical="center"/>
    </xf>
    <xf numFmtId="166" fontId="7" fillId="7" borderId="1" xfId="0" applyNumberFormat="1" applyFont="1" applyFill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8" fillId="4" borderId="12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8" fillId="7" borderId="2" xfId="0" applyFont="1" applyFill="1" applyBorder="1" applyAlignment="1">
      <alignment horizontal="center" vertical="center"/>
    </xf>
    <xf numFmtId="0" fontId="8" fillId="7" borderId="13" xfId="0" applyFont="1" applyFill="1" applyBorder="1" applyAlignment="1">
      <alignment horizontal="center" vertical="center"/>
    </xf>
    <xf numFmtId="0" fontId="8" fillId="4" borderId="16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0" fontId="8" fillId="4" borderId="18" xfId="0" applyFont="1" applyFill="1" applyBorder="1" applyAlignment="1">
      <alignment horizontal="center" vertical="center" wrapText="1"/>
    </xf>
    <xf numFmtId="0" fontId="7" fillId="4" borderId="0" xfId="0" applyFont="1" applyFill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left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E64ACC"/>
      <color rgb="FF006E8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3.xml"/><Relationship Id="rId5" Type="http://schemas.openxmlformats.org/officeDocument/2006/relationships/chartsheet" Target="chartsheets/sheet2.xml"/><Relationship Id="rId10" Type="http://schemas.openxmlformats.org/officeDocument/2006/relationships/calcChain" Target="calcChain.xml"/><Relationship Id="rId4" Type="http://schemas.openxmlformats.org/officeDocument/2006/relationships/chartsheet" Target="chartsheets/sheet1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VOLUMEN DE CONTRATOS EN EUROS (€) - AÑO 2024</a:t>
            </a:r>
          </a:p>
        </c:rich>
      </c:tx>
      <c:layout/>
      <c:overlay val="0"/>
      <c:spPr>
        <a:noFill/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 w="25400"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1151130516435165"/>
          <c:y val="8.8067394411609309E-2"/>
          <c:w val="0.87752788963936357"/>
          <c:h val="0.78505918394984886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TOTALES!$C$22</c:f>
              <c:strCache>
                <c:ptCount val="1"/>
                <c:pt idx="0">
                  <c:v>OBRAS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dLbl>
              <c:idx val="0"/>
              <c:layout>
                <c:manualLayout>
                  <c:x val="-4.1103019486067698E-3"/>
                  <c:y val="-0.1470389079475390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40D5-4E03-B0A6-F7910C53788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TOTALES!$C$30</c:f>
              <c:numCache>
                <c:formatCode>#,##0.00\ "€"</c:formatCode>
                <c:ptCount val="1"/>
                <c:pt idx="0">
                  <c:v>42576365.579999991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75-4535-8083-B0A69BEF50CA}"/>
            </c:ext>
          </c:extLst>
        </c:ser>
        <c:ser>
          <c:idx val="1"/>
          <c:order val="1"/>
          <c:tx>
            <c:strRef>
              <c:f>TOTALES!$D$22</c:f>
              <c:strCache>
                <c:ptCount val="1"/>
                <c:pt idx="0">
                  <c:v>SERVICIOS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dLbl>
              <c:idx val="0"/>
              <c:layout>
                <c:manualLayout>
                  <c:x val="-9.5907045467491289E-3"/>
                  <c:y val="-8.68866274235458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F1D2-445A-B324-DC47917C86F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TOTALES!$D$30</c:f>
              <c:numCache>
                <c:formatCode>#,##0.00\ "€"</c:formatCode>
                <c:ptCount val="1"/>
                <c:pt idx="0">
                  <c:v>20961625.199999999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D-1A75-4535-8083-B0A69BEF50CA}"/>
            </c:ext>
          </c:extLst>
        </c:ser>
        <c:ser>
          <c:idx val="2"/>
          <c:order val="2"/>
          <c:tx>
            <c:strRef>
              <c:f>TOTALES!$E$22</c:f>
              <c:strCache>
                <c:ptCount val="1"/>
                <c:pt idx="0">
                  <c:v>SUMINISTROS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chemeClr val="bg1">
                  <a:lumMod val="85000"/>
                  <a:alpha val="63000"/>
                </a:schemeClr>
              </a:outerShdw>
            </a:effectLst>
            <a:sp3d/>
          </c:spPr>
          <c:invertIfNegative val="0"/>
          <c:dPt>
            <c:idx val="0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>
                <a:outerShdw blurRad="57150" dist="19050" dir="5400000" algn="ctr" rotWithShape="0">
                  <a:schemeClr val="bg1">
                    <a:lumMod val="85000"/>
                    <a:alpha val="63000"/>
                  </a:schemeClr>
                </a:outerShdw>
              </a:effectLst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1-F1D2-445A-B324-DC47917C86F8}"/>
              </c:ext>
            </c:extLst>
          </c:dPt>
          <c:dLbls>
            <c:dLbl>
              <c:idx val="0"/>
              <c:layout>
                <c:manualLayout>
                  <c:x val="1.0960805196284618E-2"/>
                  <c:y val="-6.46080050072519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F1D2-445A-B324-DC47917C86F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TOTALES!$E$30</c:f>
              <c:numCache>
                <c:formatCode>#,##0.00\ "€"</c:formatCode>
                <c:ptCount val="1"/>
                <c:pt idx="0">
                  <c:v>641080360.57999992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E-1A75-4535-8083-B0A69BEF50CA}"/>
            </c:ext>
          </c:extLst>
        </c:ser>
        <c:ser>
          <c:idx val="3"/>
          <c:order val="3"/>
          <c:tx>
            <c:strRef>
              <c:f>TOTALES!$F$22</c:f>
              <c:strCache>
                <c:ptCount val="1"/>
                <c:pt idx="0">
                  <c:v>PATRIMONIAL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dLbl>
              <c:idx val="0"/>
              <c:layout>
                <c:manualLayout>
                  <c:x val="3.5622616887925333E-2"/>
                  <c:y val="-6.4608005007252112E-2"/>
                </c:manualLayout>
              </c:layout>
              <c:tx>
                <c:rich>
                  <a:bodyPr/>
                  <a:lstStyle/>
                  <a:p>
                    <a:fld id="{AA321532-6F2F-4CD7-AB5F-051E6C018601}" type="VALUE">
                      <a:rPr lang="en-US"/>
                      <a:pPr/>
                      <a:t>[VALOR]</a:t>
                    </a:fld>
                    <a:endParaRPr lang="es-E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F1D2-445A-B324-DC47917C86F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TOTALES!$F$30</c:f>
              <c:numCache>
                <c:formatCode>#,##0.00\ "€"</c:formatCode>
                <c:ptCount val="1"/>
                <c:pt idx="0">
                  <c:v>110171.95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F-1A75-4535-8083-B0A69BEF50CA}"/>
            </c:ext>
          </c:extLst>
        </c:ser>
        <c:ser>
          <c:idx val="4"/>
          <c:order val="4"/>
          <c:tx>
            <c:strRef>
              <c:f>TOTALES!$G$22</c:f>
              <c:strCache>
                <c:ptCount val="1"/>
                <c:pt idx="0">
                  <c:v>PRIVADO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dLbl>
              <c:idx val="0"/>
              <c:layout>
                <c:manualLayout>
                  <c:x val="5.754422728049477E-2"/>
                  <c:y val="-9.35702141484340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F1D2-445A-B324-DC47917C86F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TOTALES!$G$30</c:f>
              <c:numCache>
                <c:formatCode>#,##0.00\ "€"</c:formatCode>
                <c:ptCount val="1"/>
                <c:pt idx="0">
                  <c:v>715189.55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0-1A75-4535-8083-B0A69BEF50CA}"/>
            </c:ext>
          </c:extLst>
        </c:ser>
        <c:ser>
          <c:idx val="5"/>
          <c:order val="5"/>
          <c:tx>
            <c:strRef>
              <c:f>TOTALES!$H$22</c:f>
              <c:strCache>
                <c:ptCount val="1"/>
                <c:pt idx="0">
                  <c:v>CONCESIÓN DE
SERVICIOS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dLbl>
              <c:idx val="0"/>
              <c:layout>
                <c:manualLayout>
                  <c:x val="7.5355535724457537E-2"/>
                  <c:y val="-6.90637294905107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F1D2-445A-B324-DC47917C86F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TOTALES!$H$30</c:f>
              <c:numCache>
                <c:formatCode>#,##0.00\ "€"</c:formatCode>
                <c:ptCount val="1"/>
                <c:pt idx="0">
                  <c:v>5000.93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1-1A75-4535-8083-B0A69BEF50C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993328344"/>
        <c:axId val="993328672"/>
        <c:axId val="0"/>
      </c:bar3DChart>
      <c:catAx>
        <c:axId val="99332834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993328672"/>
        <c:crosses val="autoZero"/>
        <c:auto val="1"/>
        <c:lblAlgn val="ctr"/>
        <c:lblOffset val="100"/>
        <c:noMultiLvlLbl val="0"/>
      </c:catAx>
      <c:valAx>
        <c:axId val="993328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#,##0.00\ &quot;€&quot;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993328344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0.23107783121050438"/>
          <c:y val="0.86465684255434405"/>
          <c:w val="0.62827098044834018"/>
          <c:h val="6.1823703471886482E-2"/>
        </c:manualLayout>
      </c:layout>
      <c:overlay val="0"/>
      <c:spPr>
        <a:noFill/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  <a:scene3d>
      <a:camera prst="orthographicFront"/>
      <a:lightRig rig="threePt" dir="t"/>
    </a:scene3d>
    <a:sp3d>
      <a:bevelT/>
    </a:sp3d>
  </c:spPr>
  <c:txPr>
    <a:bodyPr/>
    <a:lstStyle/>
    <a:p>
      <a:pPr>
        <a:defRPr/>
      </a:pPr>
      <a:endParaRPr lang="es-E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accent5">
                    <a:lumMod val="75000"/>
                  </a:schemeClr>
                </a:solidFill>
                <a:effectLst>
                  <a:outerShdw blurRad="50800" dist="50800" dir="5400000" algn="ctr" rotWithShape="0">
                    <a:srgbClr val="0070C0"/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ES">
                <a:solidFill>
                  <a:schemeClr val="accent5">
                    <a:lumMod val="75000"/>
                  </a:schemeClr>
                </a:solidFill>
                <a:effectLst>
                  <a:outerShdw blurRad="50800" dist="50800" dir="5400000" algn="ctr" rotWithShape="0">
                    <a:srgbClr val="0070C0"/>
                  </a:outerShdw>
                </a:effectLst>
              </a:rPr>
              <a:t>Número de contratos adjudicados año 2024</a:t>
            </a:r>
          </a:p>
        </c:rich>
      </c:tx>
      <c:layout/>
      <c:overlay val="0"/>
      <c:spPr>
        <a:solidFill>
          <a:schemeClr val="accent1">
            <a:lumMod val="60000"/>
            <a:lumOff val="40000"/>
          </a:schemeClr>
        </a:solidFill>
        <a:ln>
          <a:noFill/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accent5">
                  <a:lumMod val="75000"/>
                </a:schemeClr>
              </a:solidFill>
              <a:effectLst>
                <a:outerShdw blurRad="50800" dist="50800" dir="5400000" algn="ctr" rotWithShape="0">
                  <a:srgbClr val="0070C0"/>
                </a:outerShdw>
              </a:effectLst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5.2517392927954001E-2"/>
          <c:y val="9.340495484319522E-2"/>
          <c:w val="0.93652982735141954"/>
          <c:h val="0.7040834563353392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accent1">
                  <a:lumMod val="75000"/>
                </a:schemeClr>
              </a:solidFill>
              <a:round/>
            </a:ln>
            <a:effectLst>
              <a:outerShdw blurRad="50800" dist="38100" algn="l" rotWithShape="0">
                <a:prstClr val="black">
                  <a:alpha val="40000"/>
                </a:prstClr>
              </a:outerShdw>
            </a:effectLst>
            <a:scene3d>
              <a:camera prst="orthographicFront"/>
              <a:lightRig rig="threePt" dir="t"/>
            </a:scene3d>
            <a:sp3d contourW="9525">
              <a:bevelT/>
              <a:contourClr>
                <a:schemeClr val="accent1">
                  <a:lumMod val="75000"/>
                </a:schemeClr>
              </a:contourClr>
            </a:sp3d>
          </c:spPr>
          <c:invertIfNegative val="0"/>
          <c:dLbls>
            <c:dLbl>
              <c:idx val="0"/>
              <c:layout>
                <c:manualLayout>
                  <c:x val="0"/>
                  <c:y val="-3.7873658107699423E-2"/>
                </c:manualLayout>
              </c:layout>
              <c:tx>
                <c:rich>
                  <a:bodyPr/>
                  <a:lstStyle/>
                  <a:p>
                    <a:fld id="{35E50ACB-9BEE-4C55-8724-5DE8073476DE}" type="VALUE">
                      <a:rPr lang="en-US" sz="1200" baseline="0"/>
                      <a:pPr/>
                      <a:t>[VALOR]</a:t>
                    </a:fld>
                    <a:endParaRPr lang="es-ES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6-F51D-4E40-AC73-B42F4AC1E73C}"/>
                </c:ext>
              </c:extLst>
            </c:dLbl>
            <c:dLbl>
              <c:idx val="1"/>
              <c:layout>
                <c:manualLayout>
                  <c:x val="1.0960805196284668E-2"/>
                  <c:y val="-1.8489502383286331E-2"/>
                </c:manualLayout>
              </c:layout>
              <c:tx>
                <c:rich>
                  <a:bodyPr/>
                  <a:lstStyle/>
                  <a:p>
                    <a:fld id="{322D4E98-3B57-4305-98D6-3CE87FF191E1}" type="VALUE">
                      <a:rPr lang="en-US" sz="1200" baseline="0"/>
                      <a:pPr/>
                      <a:t>[VALOR]</a:t>
                    </a:fld>
                    <a:endParaRPr lang="es-ES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F51D-4E40-AC73-B42F4AC1E73C}"/>
                </c:ext>
              </c:extLst>
            </c:dLbl>
            <c:dLbl>
              <c:idx val="2"/>
              <c:layout>
                <c:manualLayout>
                  <c:x val="-5.0236443480623029E-17"/>
                  <c:y val="-2.2278622416293779E-2"/>
                </c:manualLayout>
              </c:layout>
              <c:tx>
                <c:rich>
                  <a:bodyPr/>
                  <a:lstStyle/>
                  <a:p>
                    <a:fld id="{22E23952-310A-437C-A666-2BB88D8590DD}" type="VALUE">
                      <a:rPr lang="en-US" sz="1200" baseline="0"/>
                      <a:pPr/>
                      <a:t>[VALOR]</a:t>
                    </a:fld>
                    <a:endParaRPr lang="es-ES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8-F51D-4E40-AC73-B42F4AC1E73C}"/>
                </c:ext>
              </c:extLst>
            </c:dLbl>
            <c:dLbl>
              <c:idx val="3"/>
              <c:layout>
                <c:manualLayout>
                  <c:x val="-1.3701006495356904E-3"/>
                  <c:y val="-5.5696556040734445E-2"/>
                </c:manualLayout>
              </c:layout>
              <c:tx>
                <c:rich>
                  <a:bodyPr/>
                  <a:lstStyle/>
                  <a:p>
                    <a:fld id="{A39C3F07-6C3B-44CF-B78A-E72CF1A82124}" type="VALUE">
                      <a:rPr lang="en-US" sz="1200" baseline="0"/>
                      <a:pPr/>
                      <a:t>[VALOR]</a:t>
                    </a:fld>
                    <a:endParaRPr lang="es-ES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9-F51D-4E40-AC73-B42F4AC1E73C}"/>
                </c:ext>
              </c:extLst>
            </c:dLbl>
            <c:dLbl>
              <c:idx val="4"/>
              <c:layout>
                <c:manualLayout>
                  <c:x val="0"/>
                  <c:y val="-6.2380142765622662E-2"/>
                </c:manualLayout>
              </c:layout>
              <c:tx>
                <c:rich>
                  <a:bodyPr/>
                  <a:lstStyle/>
                  <a:p>
                    <a:fld id="{2981694C-4432-4F97-AC90-2A580722488D}" type="VALUE">
                      <a:rPr lang="en-US" sz="1200" baseline="0"/>
                      <a:pPr/>
                      <a:t>[VALOR]</a:t>
                    </a:fld>
                    <a:endParaRPr lang="es-ES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A-F51D-4E40-AC73-B42F4AC1E73C}"/>
                </c:ext>
              </c:extLst>
            </c:dLbl>
            <c:dLbl>
              <c:idx val="5"/>
              <c:layout>
                <c:manualLayout>
                  <c:x val="-2.0094577392249212E-16"/>
                  <c:y val="-6.2380142765622495E-2"/>
                </c:manualLayout>
              </c:layout>
              <c:tx>
                <c:rich>
                  <a:bodyPr/>
                  <a:lstStyle/>
                  <a:p>
                    <a:fld id="{4CFC15B6-90B1-4080-80A4-E09342FC9BA2}" type="VALUE">
                      <a:rPr lang="en-US" sz="1200" baseline="0"/>
                      <a:pPr/>
                      <a:t>[VALOR]</a:t>
                    </a:fld>
                    <a:endParaRPr lang="es-ES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B-F51D-4E40-AC73-B42F4AC1E73C}"/>
                </c:ext>
              </c:extLst>
            </c:dLbl>
            <c:spPr>
              <a:solidFill>
                <a:sysClr val="windowText" lastClr="000000">
                  <a:lumMod val="65000"/>
                  <a:lumOff val="35000"/>
                  <a:alpha val="75000"/>
                </a:sysClr>
              </a:solidFill>
              <a:ln>
                <a:noFill/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cat>
            <c:strRef>
              <c:f>TOTALES!$C$9:$H$9</c:f>
              <c:strCache>
                <c:ptCount val="6"/>
                <c:pt idx="0">
                  <c:v>OBRAS</c:v>
                </c:pt>
                <c:pt idx="1">
                  <c:v>SERVICIOS</c:v>
                </c:pt>
                <c:pt idx="2">
                  <c:v>SUMINISTROS</c:v>
                </c:pt>
                <c:pt idx="3">
                  <c:v>PATRIMONIAL</c:v>
                </c:pt>
                <c:pt idx="4">
                  <c:v>PRIVADO</c:v>
                </c:pt>
                <c:pt idx="5">
                  <c:v>CONCESIÓN DE 
SERVICIOS</c:v>
                </c:pt>
              </c:strCache>
            </c:strRef>
          </c:cat>
          <c:val>
            <c:numRef>
              <c:f>TOTALES!$C$17:$H$17</c:f>
              <c:numCache>
                <c:formatCode>#,##0</c:formatCode>
                <c:ptCount val="6"/>
                <c:pt idx="0" formatCode="General">
                  <c:v>428</c:v>
                </c:pt>
                <c:pt idx="1">
                  <c:v>1128</c:v>
                </c:pt>
                <c:pt idx="2">
                  <c:v>751</c:v>
                </c:pt>
                <c:pt idx="3" formatCode="General">
                  <c:v>2</c:v>
                </c:pt>
                <c:pt idx="4" formatCode="General">
                  <c:v>8</c:v>
                </c:pt>
                <c:pt idx="5" formatCode="General">
                  <c:v>1</c:v>
                </c:pt>
              </c:numCache>
            </c:numRef>
          </c:val>
          <c:shape val="cylinder"/>
          <c:extLst>
            <c:ext xmlns:c16="http://schemas.microsoft.com/office/drawing/2014/chart" uri="{C3380CC4-5D6E-409C-BE32-E72D297353CC}">
              <c16:uniqueId val="{00000005-F51D-4E40-AC73-B42F4AC1E7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shape val="box"/>
        <c:axId val="297813736"/>
        <c:axId val="297820296"/>
        <c:axId val="0"/>
      </c:bar3DChart>
      <c:catAx>
        <c:axId val="297813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cap="all" baseline="0">
                <a:solidFill>
                  <a:schemeClr val="accent5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7820296"/>
        <c:crosses val="autoZero"/>
        <c:auto val="1"/>
        <c:lblAlgn val="ctr"/>
        <c:lblOffset val="100"/>
        <c:noMultiLvlLbl val="0"/>
      </c:catAx>
      <c:valAx>
        <c:axId val="2978202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78137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E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VOLUMEN PORCENTUAL (%) - AÑO 2024</a:t>
            </a:r>
          </a:p>
        </c:rich>
      </c:tx>
      <c:layout/>
      <c:overlay val="0"/>
      <c:spPr>
        <a:noFill/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TOTALES!$C$34:$H$34</c:f>
              <c:strCache>
                <c:ptCount val="6"/>
                <c:pt idx="0">
                  <c:v>OBRAS</c:v>
                </c:pt>
                <c:pt idx="1">
                  <c:v>SERVICIOS</c:v>
                </c:pt>
                <c:pt idx="2">
                  <c:v>SUMINISTROS</c:v>
                </c:pt>
                <c:pt idx="3">
                  <c:v>PATRIMONIAL</c:v>
                </c:pt>
                <c:pt idx="4">
                  <c:v>PRIVADO</c:v>
                </c:pt>
                <c:pt idx="5">
                  <c:v>CONCESIÓN DE
SERVICIOS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dLbl>
              <c:idx val="0"/>
              <c:layout>
                <c:manualLayout>
                  <c:x val="3.4994476630948963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9042-4588-9F8A-B0E5EBA56066}"/>
                </c:ext>
              </c:extLst>
            </c:dLbl>
            <c:dLbl>
              <c:idx val="1"/>
              <c:layout>
                <c:manualLayout>
                  <c:x val="1.8109998037743363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9042-4588-9F8A-B0E5EBA56066}"/>
                </c:ext>
              </c:extLst>
            </c:dLbl>
            <c:dLbl>
              <c:idx val="2"/>
              <c:layout>
                <c:manualLayout>
                  <c:x val="1.6396560294789912E-2"/>
                  <c:y val="8.1687338533971785E-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9042-4588-9F8A-B0E5EBA5606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TOTALES!$C$34:$H$34</c:f>
              <c:strCache>
                <c:ptCount val="6"/>
                <c:pt idx="0">
                  <c:v>OBRAS</c:v>
                </c:pt>
                <c:pt idx="1">
                  <c:v>SERVICIOS</c:v>
                </c:pt>
                <c:pt idx="2">
                  <c:v>SUMINISTROS</c:v>
                </c:pt>
                <c:pt idx="3">
                  <c:v>PATRIMONIAL</c:v>
                </c:pt>
                <c:pt idx="4">
                  <c:v>PRIVADO</c:v>
                </c:pt>
                <c:pt idx="5">
                  <c:v>CONCESIÓN DE
SERVICIOS</c:v>
                </c:pt>
              </c:strCache>
            </c:strRef>
          </c:cat>
          <c:val>
            <c:numRef>
              <c:f>TOTALES!$C$35:$H$35</c:f>
              <c:numCache>
                <c:formatCode>#,##0.000</c:formatCode>
                <c:ptCount val="6"/>
                <c:pt idx="0">
                  <c:v>6.0353594453748292</c:v>
                </c:pt>
                <c:pt idx="1">
                  <c:v>2.9713889599974412</c:v>
                </c:pt>
                <c:pt idx="2">
                  <c:v>90.875544607036986</c:v>
                </c:pt>
                <c:pt idx="3">
                  <c:v>1.5617286961670801E-2</c:v>
                </c:pt>
                <c:pt idx="4">
                  <c:v>0.10138080005244718</c:v>
                </c:pt>
                <c:pt idx="5">
                  <c:v>7.0890057664612781E-4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42-4588-9F8A-B0E5EBA56066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</c:dLbls>
        <c:gapWidth val="115"/>
        <c:overlap val="-20"/>
        <c:axId val="1984236239"/>
        <c:axId val="1984218959"/>
      </c:barChart>
      <c:catAx>
        <c:axId val="198423623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984218959"/>
        <c:crosses val="autoZero"/>
        <c:auto val="1"/>
        <c:lblAlgn val="ctr"/>
        <c:lblOffset val="100"/>
        <c:noMultiLvlLbl val="0"/>
      </c:catAx>
      <c:valAx>
        <c:axId val="1984218959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accent1"/>
              </a:solidFill>
              <a:round/>
            </a:ln>
            <a:effectLst/>
          </c:spPr>
        </c:majorGridlines>
        <c:numFmt formatCode="#,##0.000" sourceLinked="1"/>
        <c:majorTickMark val="none"/>
        <c:minorTickMark val="none"/>
        <c:tickLblPos val="nextTo"/>
        <c:crossAx val="198423623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E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4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/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dk1">
            <a:lumMod val="60000"/>
            <a:lumOff val="40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/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2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chart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chart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28" workbookViewId="0" zoomToFit="1"/>
  </sheetViews>
  <pageMargins left="0.70866141732283472" right="0.70866141732283472" top="1.1417322834645669" bottom="0.74803149606299213" header="0.31496062992125984" footer="0.31496062992125984"/>
  <pageSetup paperSize="9" orientation="landscape" r:id="rId1"/>
  <headerFooter alignWithMargins="0">
    <oddHeader>&amp;L&amp;G&amp;R&amp;"-,Negrita"&amp;9&amp;K0070C0TRANSPARENCIA, BOP E IMPRENTA</oddHeader>
  </headerFooter>
  <drawing r:id="rId2"/>
  <legacyDrawingHF r:id="rId3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128" workbookViewId="0" zoomToFit="1"/>
  </sheetViews>
  <pageMargins left="0.70866141732283472" right="0.70866141732283472" top="1.1417322834645669" bottom="0.74803149606299213" header="0.31496062992125984" footer="0.31496062992125984"/>
  <pageSetup paperSize="9" orientation="landscape" r:id="rId1"/>
  <headerFooter alignWithMargins="0">
    <oddHeader>&amp;L&amp;G&amp;R&amp;"-,Negrita"&amp;9&amp;K0070C0TRANSPARENCIA, BOP E IMPRENTA</oddHeader>
  </headerFooter>
  <drawing r:id="rId2"/>
  <legacyDrawingHF r:id="rId3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zoomScale="128" workbookViewId="0" zoomToFit="1"/>
  </sheetViews>
  <pageMargins left="0.70866141732283472" right="0.70866141732283472" top="1.1417322834645669" bottom="0.74803149606299213" header="0.31496062992125984" footer="0.31496062992125984"/>
  <pageSetup paperSize="9" orientation="landscape" r:id="rId1"/>
  <headerFooter>
    <oddHeader>&amp;L&amp;G&amp;R&amp;"-,Negrita"&amp;9&amp;K0070C0TRANSPARENCIA, BOP E IMPRENTA</oddHeader>
  </headerFooter>
  <drawing r:id="rId2"/>
  <legacyDrawingHF r:id="rId3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94316" cy="5729883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F075C384-B2DF-910E-9F8B-1B3A97A289FF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94316" cy="5729883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F50387F-2D5F-63CF-36F0-DDF6144C76D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294316" cy="5729883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8191E58-87D4-C574-61AC-FC223BBB7C85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32"/>
  <sheetViews>
    <sheetView showGridLines="0" tabSelected="1" zoomScaleNormal="100" workbookViewId="0">
      <selection activeCell="B5" sqref="B5:T5"/>
    </sheetView>
  </sheetViews>
  <sheetFormatPr baseColWidth="10" defaultColWidth="31.7109375" defaultRowHeight="12" x14ac:dyDescent="0.25"/>
  <cols>
    <col min="1" max="1" width="4.42578125" style="2" customWidth="1"/>
    <col min="2" max="2" width="33.28515625" style="2" customWidth="1"/>
    <col min="3" max="3" width="9.140625" style="2" customWidth="1"/>
    <col min="4" max="4" width="15.42578125" style="2" bestFit="1" customWidth="1"/>
    <col min="5" max="6" width="9.140625" style="2" customWidth="1"/>
    <col min="7" max="7" width="15.42578125" style="2" bestFit="1" customWidth="1"/>
    <col min="8" max="8" width="8.42578125" style="2" customWidth="1"/>
    <col min="9" max="9" width="9.42578125" style="2" customWidth="1"/>
    <col min="10" max="10" width="16.7109375" style="2" bestFit="1" customWidth="1"/>
    <col min="11" max="12" width="8.7109375" style="2" customWidth="1"/>
    <col min="13" max="13" width="15.28515625" style="2" customWidth="1"/>
    <col min="14" max="14" width="7.7109375" style="2" customWidth="1"/>
    <col min="15" max="15" width="9.85546875" style="2" customWidth="1"/>
    <col min="16" max="16" width="14.85546875" style="2" customWidth="1"/>
    <col min="17" max="17" width="7.5703125" style="2" customWidth="1"/>
    <col min="18" max="18" width="10.140625" style="2" customWidth="1"/>
    <col min="19" max="19" width="15.28515625" style="22" customWidth="1"/>
    <col min="20" max="20" width="7.7109375" style="2" customWidth="1"/>
    <col min="21" max="21" width="16" style="2" customWidth="1"/>
    <col min="22" max="22" width="21.7109375" style="2" customWidth="1"/>
    <col min="23" max="16384" width="31.7109375" style="2"/>
  </cols>
  <sheetData>
    <row r="1" spans="2:20" ht="12.75" x14ac:dyDescent="0.25">
      <c r="J1" s="52"/>
      <c r="K1" s="52"/>
    </row>
    <row r="2" spans="2:20" ht="12.75" x14ac:dyDescent="0.25">
      <c r="I2" s="52"/>
      <c r="J2" s="52"/>
      <c r="K2" s="52"/>
      <c r="N2" s="52" t="s">
        <v>13</v>
      </c>
    </row>
    <row r="3" spans="2:20" ht="12.75" x14ac:dyDescent="0.25">
      <c r="B3" s="51" t="s">
        <v>36</v>
      </c>
      <c r="N3" s="52" t="s">
        <v>25</v>
      </c>
      <c r="O3" s="52"/>
      <c r="P3" s="52"/>
      <c r="Q3" s="52"/>
      <c r="R3" s="52"/>
      <c r="S3" s="52"/>
    </row>
    <row r="4" spans="2:20" ht="16.5" customHeight="1" x14ac:dyDescent="0.25"/>
    <row r="5" spans="2:20" ht="42.6" customHeight="1" x14ac:dyDescent="0.25">
      <c r="B5" s="81" t="s">
        <v>28</v>
      </c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</row>
    <row r="6" spans="2:20" ht="21" x14ac:dyDescent="0.25"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4"/>
      <c r="R6" s="24"/>
      <c r="S6" s="24"/>
      <c r="T6" s="24"/>
    </row>
    <row r="7" spans="2:20" x14ac:dyDescent="0.25">
      <c r="G7" s="22"/>
      <c r="S7" s="2"/>
    </row>
    <row r="8" spans="2:20" s="26" customFormat="1" ht="28.5" customHeight="1" x14ac:dyDescent="0.25">
      <c r="B8" s="25"/>
      <c r="C8" s="82" t="s">
        <v>4</v>
      </c>
      <c r="D8" s="77"/>
      <c r="E8" s="78"/>
      <c r="F8" s="77" t="s">
        <v>5</v>
      </c>
      <c r="G8" s="77"/>
      <c r="H8" s="78"/>
      <c r="I8" s="77" t="s">
        <v>6</v>
      </c>
      <c r="J8" s="77"/>
      <c r="K8" s="78"/>
      <c r="L8" s="77" t="s">
        <v>14</v>
      </c>
      <c r="M8" s="77"/>
      <c r="N8" s="78"/>
      <c r="O8" s="77" t="s">
        <v>15</v>
      </c>
      <c r="P8" s="77"/>
      <c r="Q8" s="78"/>
      <c r="R8" s="79" t="s">
        <v>16</v>
      </c>
      <c r="S8" s="77"/>
      <c r="T8" s="80"/>
    </row>
    <row r="9" spans="2:20" ht="25.5" x14ac:dyDescent="0.25">
      <c r="B9" s="10"/>
      <c r="C9" s="35" t="s">
        <v>8</v>
      </c>
      <c r="D9" s="35" t="s">
        <v>35</v>
      </c>
      <c r="E9" s="56" t="s">
        <v>9</v>
      </c>
      <c r="F9" s="54" t="s">
        <v>8</v>
      </c>
      <c r="G9" s="35" t="s">
        <v>35</v>
      </c>
      <c r="H9" s="56" t="s">
        <v>9</v>
      </c>
      <c r="I9" s="54" t="s">
        <v>8</v>
      </c>
      <c r="J9" s="35" t="s">
        <v>35</v>
      </c>
      <c r="K9" s="56" t="s">
        <v>9</v>
      </c>
      <c r="L9" s="54" t="s">
        <v>8</v>
      </c>
      <c r="M9" s="35" t="s">
        <v>35</v>
      </c>
      <c r="N9" s="56" t="s">
        <v>9</v>
      </c>
      <c r="O9" s="54" t="s">
        <v>8</v>
      </c>
      <c r="P9" s="35" t="s">
        <v>35</v>
      </c>
      <c r="Q9" s="56" t="s">
        <v>9</v>
      </c>
      <c r="R9" s="54" t="s">
        <v>8</v>
      </c>
      <c r="S9" s="35" t="s">
        <v>35</v>
      </c>
      <c r="T9" s="56" t="s">
        <v>9</v>
      </c>
    </row>
    <row r="10" spans="2:20" ht="28.35" customHeight="1" x14ac:dyDescent="0.25">
      <c r="B10" s="37" t="s">
        <v>7</v>
      </c>
      <c r="C10" s="55">
        <v>1</v>
      </c>
      <c r="D10" s="20">
        <v>159981.37</v>
      </c>
      <c r="E10" s="58">
        <f>(D10*100)/$D$17</f>
        <v>0.37575158851780988</v>
      </c>
      <c r="F10" s="55">
        <v>66</v>
      </c>
      <c r="G10" s="20">
        <v>16126061.189999999</v>
      </c>
      <c r="H10" s="57">
        <f t="shared" ref="H10:H16" si="0">(G10*100)/$G$17</f>
        <v>76.931349721871754</v>
      </c>
      <c r="I10" s="55">
        <v>68</v>
      </c>
      <c r="J10" s="20">
        <v>638440459.05999994</v>
      </c>
      <c r="K10" s="57">
        <f>(J10*100)/$J$17</f>
        <v>99.588210514261959</v>
      </c>
      <c r="L10" s="55">
        <v>0</v>
      </c>
      <c r="M10" s="20">
        <v>0</v>
      </c>
      <c r="N10" s="57">
        <f>(M10*100)/$M$17</f>
        <v>0</v>
      </c>
      <c r="O10" s="55">
        <v>6</v>
      </c>
      <c r="P10" s="20">
        <v>191678.12</v>
      </c>
      <c r="Q10" s="57">
        <f>(P10*100)/$P$17</f>
        <v>26.801023588781462</v>
      </c>
      <c r="R10" s="55">
        <v>1</v>
      </c>
      <c r="S10" s="20">
        <v>5000.93</v>
      </c>
      <c r="T10" s="57">
        <f>(S10*100)/$S$17</f>
        <v>100</v>
      </c>
    </row>
    <row r="11" spans="2:20" ht="28.35" customHeight="1" x14ac:dyDescent="0.25">
      <c r="B11" s="37" t="s">
        <v>26</v>
      </c>
      <c r="C11" s="55">
        <v>198</v>
      </c>
      <c r="D11" s="20">
        <v>39471670.079999991</v>
      </c>
      <c r="E11" s="58">
        <f t="shared" ref="E11:E16" si="1">(D11*100)/$D$17</f>
        <v>92.707936767955573</v>
      </c>
      <c r="F11" s="55">
        <v>114</v>
      </c>
      <c r="G11" s="20">
        <v>2051674.7199999997</v>
      </c>
      <c r="H11" s="57">
        <f t="shared" si="0"/>
        <v>9.7877655020756684</v>
      </c>
      <c r="I11" s="55">
        <v>39</v>
      </c>
      <c r="J11" s="20">
        <v>1194462.6600000001</v>
      </c>
      <c r="K11" s="57">
        <f t="shared" ref="K11:K16" si="2">(J11*100)/$J$17</f>
        <v>0.18632027019504119</v>
      </c>
      <c r="L11" s="55">
        <v>2</v>
      </c>
      <c r="M11" s="20">
        <v>110171.95</v>
      </c>
      <c r="N11" s="57">
        <f t="shared" ref="N11:N16" si="3">(M11*100)/$M$17</f>
        <v>100</v>
      </c>
      <c r="O11" s="55">
        <v>0</v>
      </c>
      <c r="P11" s="20">
        <v>0</v>
      </c>
      <c r="Q11" s="57">
        <f t="shared" ref="Q11:Q16" si="4">(P11*100)/$P$17</f>
        <v>0</v>
      </c>
      <c r="R11" s="55">
        <v>0</v>
      </c>
      <c r="S11" s="20">
        <v>0</v>
      </c>
      <c r="T11" s="57">
        <f t="shared" ref="T11:T16" si="5">(S11*100)/$S$17</f>
        <v>0</v>
      </c>
    </row>
    <row r="12" spans="2:20" ht="28.35" customHeight="1" x14ac:dyDescent="0.25">
      <c r="B12" s="38" t="s">
        <v>17</v>
      </c>
      <c r="C12" s="55">
        <v>3</v>
      </c>
      <c r="D12" s="20">
        <v>828530.75</v>
      </c>
      <c r="E12" s="58">
        <f t="shared" si="1"/>
        <v>1.9459874949711482</v>
      </c>
      <c r="F12" s="55">
        <v>2</v>
      </c>
      <c r="G12" s="20">
        <v>2145</v>
      </c>
      <c r="H12" s="57">
        <f t="shared" si="0"/>
        <v>1.023298517903087E-2</v>
      </c>
      <c r="I12" s="55">
        <v>2</v>
      </c>
      <c r="J12" s="20">
        <v>16848</v>
      </c>
      <c r="K12" s="57">
        <f t="shared" si="2"/>
        <v>2.6280636619030466E-3</v>
      </c>
      <c r="L12" s="55">
        <v>0</v>
      </c>
      <c r="M12" s="20">
        <v>0</v>
      </c>
      <c r="N12" s="57">
        <f t="shared" si="3"/>
        <v>0</v>
      </c>
      <c r="O12" s="55">
        <v>0</v>
      </c>
      <c r="P12" s="20">
        <v>0</v>
      </c>
      <c r="Q12" s="57">
        <f t="shared" si="4"/>
        <v>0</v>
      </c>
      <c r="R12" s="55">
        <v>0</v>
      </c>
      <c r="S12" s="20">
        <v>0</v>
      </c>
      <c r="T12" s="57">
        <f t="shared" si="5"/>
        <v>0</v>
      </c>
    </row>
    <row r="13" spans="2:20" ht="28.35" customHeight="1" x14ac:dyDescent="0.25">
      <c r="B13" s="39" t="s">
        <v>18</v>
      </c>
      <c r="C13" s="55">
        <v>11</v>
      </c>
      <c r="D13" s="20">
        <v>1310338.4900000002</v>
      </c>
      <c r="E13" s="58">
        <f t="shared" si="1"/>
        <v>3.0776194072692866</v>
      </c>
      <c r="F13" s="55">
        <v>8</v>
      </c>
      <c r="G13" s="20">
        <v>696208.46</v>
      </c>
      <c r="H13" s="57">
        <f t="shared" si="0"/>
        <v>3.3213477168745484</v>
      </c>
      <c r="I13" s="55">
        <v>10</v>
      </c>
      <c r="J13" s="20">
        <v>548835.56999999995</v>
      </c>
      <c r="K13" s="57">
        <f t="shared" si="2"/>
        <v>8.5611040947106212E-2</v>
      </c>
      <c r="L13" s="55">
        <v>0</v>
      </c>
      <c r="M13" s="20">
        <v>0</v>
      </c>
      <c r="N13" s="57">
        <f t="shared" si="3"/>
        <v>0</v>
      </c>
      <c r="O13" s="55">
        <v>0</v>
      </c>
      <c r="P13" s="20">
        <v>0</v>
      </c>
      <c r="Q13" s="57">
        <f t="shared" si="4"/>
        <v>0</v>
      </c>
      <c r="R13" s="55">
        <v>0</v>
      </c>
      <c r="S13" s="20">
        <v>0</v>
      </c>
      <c r="T13" s="57">
        <f t="shared" si="5"/>
        <v>0</v>
      </c>
    </row>
    <row r="14" spans="2:20" ht="28.35" customHeight="1" x14ac:dyDescent="0.25">
      <c r="B14" s="37" t="s">
        <v>19</v>
      </c>
      <c r="C14" s="55">
        <v>0</v>
      </c>
      <c r="D14" s="20">
        <v>0</v>
      </c>
      <c r="E14" s="58">
        <f t="shared" si="1"/>
        <v>0</v>
      </c>
      <c r="F14" s="55">
        <v>2</v>
      </c>
      <c r="G14" s="20">
        <v>103249.74</v>
      </c>
      <c r="H14" s="57">
        <f t="shared" si="0"/>
        <v>0.49256552874535703</v>
      </c>
      <c r="I14" s="55">
        <v>0</v>
      </c>
      <c r="J14" s="20">
        <v>0</v>
      </c>
      <c r="K14" s="57">
        <f t="shared" si="2"/>
        <v>0</v>
      </c>
      <c r="L14" s="55">
        <v>0</v>
      </c>
      <c r="M14" s="20">
        <v>0</v>
      </c>
      <c r="N14" s="57">
        <f t="shared" si="3"/>
        <v>0</v>
      </c>
      <c r="O14" s="55">
        <v>2</v>
      </c>
      <c r="P14" s="20">
        <v>523511.43</v>
      </c>
      <c r="Q14" s="57">
        <f t="shared" si="4"/>
        <v>73.198976411218538</v>
      </c>
      <c r="R14" s="55">
        <v>0</v>
      </c>
      <c r="S14" s="20">
        <v>0</v>
      </c>
      <c r="T14" s="57">
        <f t="shared" si="5"/>
        <v>0</v>
      </c>
    </row>
    <row r="15" spans="2:20" ht="28.35" customHeight="1" x14ac:dyDescent="0.25">
      <c r="B15" s="38" t="s">
        <v>27</v>
      </c>
      <c r="C15" s="55">
        <v>0</v>
      </c>
      <c r="D15" s="20">
        <v>0</v>
      </c>
      <c r="E15" s="58">
        <f t="shared" si="1"/>
        <v>0</v>
      </c>
      <c r="F15" s="55">
        <v>5</v>
      </c>
      <c r="G15" s="20">
        <v>266200</v>
      </c>
      <c r="H15" s="57">
        <f t="shared" si="0"/>
        <v>1.269939699141267</v>
      </c>
      <c r="I15" s="55">
        <v>0</v>
      </c>
      <c r="J15" s="20">
        <v>0</v>
      </c>
      <c r="K15" s="57">
        <f t="shared" si="2"/>
        <v>0</v>
      </c>
      <c r="L15" s="55">
        <v>0</v>
      </c>
      <c r="M15" s="20">
        <v>0</v>
      </c>
      <c r="N15" s="57">
        <f t="shared" si="3"/>
        <v>0</v>
      </c>
      <c r="O15" s="55">
        <v>0</v>
      </c>
      <c r="P15" s="20">
        <v>0</v>
      </c>
      <c r="Q15" s="57">
        <f t="shared" si="4"/>
        <v>0</v>
      </c>
      <c r="R15" s="55">
        <v>0</v>
      </c>
      <c r="S15" s="20">
        <v>0</v>
      </c>
      <c r="T15" s="57">
        <f t="shared" si="5"/>
        <v>0</v>
      </c>
    </row>
    <row r="16" spans="2:20" ht="28.35" customHeight="1" x14ac:dyDescent="0.25">
      <c r="B16" s="37" t="s">
        <v>10</v>
      </c>
      <c r="C16" s="55">
        <v>215</v>
      </c>
      <c r="D16" s="20">
        <v>805844.89</v>
      </c>
      <c r="E16" s="58">
        <f t="shared" si="1"/>
        <v>1.892704741286187</v>
      </c>
      <c r="F16" s="55">
        <v>931</v>
      </c>
      <c r="G16" s="20">
        <v>1716086.0899999989</v>
      </c>
      <c r="H16" s="57">
        <f t="shared" si="0"/>
        <v>8.1867988461123655</v>
      </c>
      <c r="I16" s="55">
        <v>632</v>
      </c>
      <c r="J16" s="20">
        <v>879755.29000000132</v>
      </c>
      <c r="K16" s="57">
        <f t="shared" si="2"/>
        <v>0.13723011093399692</v>
      </c>
      <c r="L16" s="55">
        <v>0</v>
      </c>
      <c r="M16" s="20">
        <v>0</v>
      </c>
      <c r="N16" s="57">
        <f t="shared" si="3"/>
        <v>0</v>
      </c>
      <c r="O16" s="55">
        <v>0</v>
      </c>
      <c r="P16" s="20">
        <v>0</v>
      </c>
      <c r="Q16" s="57">
        <f t="shared" si="4"/>
        <v>0</v>
      </c>
      <c r="R16" s="55">
        <v>0</v>
      </c>
      <c r="S16" s="20">
        <v>0</v>
      </c>
      <c r="T16" s="57">
        <f t="shared" si="5"/>
        <v>0</v>
      </c>
    </row>
    <row r="17" spans="2:20" ht="31.5" customHeight="1" thickBot="1" x14ac:dyDescent="0.3">
      <c r="B17" s="69" t="s">
        <v>11</v>
      </c>
      <c r="C17" s="70">
        <f t="shared" ref="C17:T17" si="6">SUM(C10:C16)</f>
        <v>428</v>
      </c>
      <c r="D17" s="71">
        <f>SUM(D10:D16)</f>
        <v>42576365.579999991</v>
      </c>
      <c r="E17" s="72">
        <f t="shared" si="6"/>
        <v>100</v>
      </c>
      <c r="F17" s="73">
        <f t="shared" si="6"/>
        <v>1128</v>
      </c>
      <c r="G17" s="71">
        <f t="shared" si="6"/>
        <v>20961625.199999999</v>
      </c>
      <c r="H17" s="72">
        <f t="shared" si="6"/>
        <v>99.999999999999986</v>
      </c>
      <c r="I17" s="73">
        <f t="shared" si="6"/>
        <v>751</v>
      </c>
      <c r="J17" s="71">
        <f t="shared" si="6"/>
        <v>641080360.57999992</v>
      </c>
      <c r="K17" s="72">
        <f t="shared" si="6"/>
        <v>100</v>
      </c>
      <c r="L17" s="73">
        <f t="shared" si="6"/>
        <v>2</v>
      </c>
      <c r="M17" s="71">
        <f t="shared" si="6"/>
        <v>110171.95</v>
      </c>
      <c r="N17" s="72">
        <f t="shared" si="6"/>
        <v>100</v>
      </c>
      <c r="O17" s="73">
        <f t="shared" si="6"/>
        <v>8</v>
      </c>
      <c r="P17" s="71">
        <f t="shared" si="6"/>
        <v>715189.55</v>
      </c>
      <c r="Q17" s="72">
        <f t="shared" si="6"/>
        <v>100</v>
      </c>
      <c r="R17" s="73">
        <f t="shared" si="6"/>
        <v>1</v>
      </c>
      <c r="S17" s="71">
        <f t="shared" si="6"/>
        <v>5000.93</v>
      </c>
      <c r="T17" s="74">
        <f t="shared" si="6"/>
        <v>100</v>
      </c>
    </row>
    <row r="20" spans="2:20" ht="39" customHeight="1" thickBot="1" x14ac:dyDescent="0.3">
      <c r="C20" s="88" t="s">
        <v>12</v>
      </c>
      <c r="D20" s="89"/>
      <c r="E20" s="85" t="s">
        <v>20</v>
      </c>
      <c r="F20" s="86"/>
      <c r="G20" s="87"/>
    </row>
    <row r="21" spans="2:20" ht="28.35" customHeight="1" x14ac:dyDescent="0.25">
      <c r="B21" s="37" t="s">
        <v>7</v>
      </c>
      <c r="C21" s="83">
        <f t="shared" ref="C21:C27" si="7">SUM(C10,F10,I10,L10,O10,R10)</f>
        <v>142</v>
      </c>
      <c r="D21" s="83"/>
      <c r="E21" s="76">
        <f t="shared" ref="E21:E27" si="8">SUM(D10,G10,J10,M10,P10,S10)</f>
        <v>654923180.66999984</v>
      </c>
      <c r="F21" s="76"/>
      <c r="G21" s="76"/>
    </row>
    <row r="22" spans="2:20" ht="28.35" customHeight="1" x14ac:dyDescent="0.25">
      <c r="B22" s="37" t="s">
        <v>26</v>
      </c>
      <c r="C22" s="83">
        <f t="shared" si="7"/>
        <v>353</v>
      </c>
      <c r="D22" s="83"/>
      <c r="E22" s="76">
        <f t="shared" si="8"/>
        <v>42827979.409999996</v>
      </c>
      <c r="F22" s="76"/>
      <c r="G22" s="76"/>
    </row>
    <row r="23" spans="2:20" ht="28.35" customHeight="1" x14ac:dyDescent="0.25">
      <c r="B23" s="38" t="s">
        <v>17</v>
      </c>
      <c r="C23" s="83">
        <f t="shared" si="7"/>
        <v>7</v>
      </c>
      <c r="D23" s="83"/>
      <c r="E23" s="76">
        <f t="shared" si="8"/>
        <v>847523.75</v>
      </c>
      <c r="F23" s="76"/>
      <c r="G23" s="76"/>
    </row>
    <row r="24" spans="2:20" ht="28.35" customHeight="1" x14ac:dyDescent="0.25">
      <c r="B24" s="39" t="s">
        <v>18</v>
      </c>
      <c r="C24" s="83">
        <f t="shared" si="7"/>
        <v>29</v>
      </c>
      <c r="D24" s="83"/>
      <c r="E24" s="76">
        <f t="shared" si="8"/>
        <v>2555382.52</v>
      </c>
      <c r="F24" s="76"/>
      <c r="G24" s="76"/>
    </row>
    <row r="25" spans="2:20" ht="28.35" customHeight="1" x14ac:dyDescent="0.25">
      <c r="B25" s="37" t="s">
        <v>19</v>
      </c>
      <c r="C25" s="83">
        <f t="shared" si="7"/>
        <v>4</v>
      </c>
      <c r="D25" s="83"/>
      <c r="E25" s="76">
        <f t="shared" si="8"/>
        <v>626761.17000000004</v>
      </c>
      <c r="F25" s="76"/>
      <c r="G25" s="76"/>
    </row>
    <row r="26" spans="2:20" ht="28.35" customHeight="1" x14ac:dyDescent="0.25">
      <c r="B26" s="38" t="s">
        <v>27</v>
      </c>
      <c r="C26" s="83">
        <f t="shared" si="7"/>
        <v>5</v>
      </c>
      <c r="D26" s="83"/>
      <c r="E26" s="76">
        <f t="shared" si="8"/>
        <v>266200</v>
      </c>
      <c r="F26" s="76"/>
      <c r="G26" s="76"/>
    </row>
    <row r="27" spans="2:20" ht="28.35" customHeight="1" x14ac:dyDescent="0.25">
      <c r="B27" s="37" t="s">
        <v>10</v>
      </c>
      <c r="C27" s="83">
        <f t="shared" si="7"/>
        <v>1778</v>
      </c>
      <c r="D27" s="83"/>
      <c r="E27" s="76">
        <f t="shared" si="8"/>
        <v>3401686.2700000005</v>
      </c>
      <c r="F27" s="76"/>
      <c r="G27" s="76"/>
      <c r="M27" s="48">
        <f t="shared" ref="M27" si="9">SUM(M20:M25)</f>
        <v>0</v>
      </c>
    </row>
    <row r="28" spans="2:20" ht="30.75" customHeight="1" thickBot="1" x14ac:dyDescent="0.25">
      <c r="B28" s="69" t="s">
        <v>11</v>
      </c>
      <c r="C28" s="84">
        <f>SUM(C21:C27)</f>
        <v>2318</v>
      </c>
      <c r="D28" s="84"/>
      <c r="E28" s="90">
        <f>SUM(E21:E27)</f>
        <v>705448713.78999972</v>
      </c>
      <c r="F28" s="90"/>
      <c r="G28" s="90"/>
      <c r="M28" s="49"/>
    </row>
    <row r="32" spans="2:20" ht="18.75" x14ac:dyDescent="0.25">
      <c r="D32" s="50"/>
    </row>
  </sheetData>
  <mergeCells count="25">
    <mergeCell ref="C27:D27"/>
    <mergeCell ref="C28:D28"/>
    <mergeCell ref="E20:G20"/>
    <mergeCell ref="E21:G21"/>
    <mergeCell ref="E22:G22"/>
    <mergeCell ref="E23:G23"/>
    <mergeCell ref="C20:D20"/>
    <mergeCell ref="C21:D21"/>
    <mergeCell ref="C22:D22"/>
    <mergeCell ref="C23:D23"/>
    <mergeCell ref="C24:D24"/>
    <mergeCell ref="E24:G24"/>
    <mergeCell ref="E25:G25"/>
    <mergeCell ref="E27:G27"/>
    <mergeCell ref="E28:G28"/>
    <mergeCell ref="C26:D26"/>
    <mergeCell ref="E26:G26"/>
    <mergeCell ref="O8:Q8"/>
    <mergeCell ref="R8:T8"/>
    <mergeCell ref="B5:T5"/>
    <mergeCell ref="C8:E8"/>
    <mergeCell ref="F8:H8"/>
    <mergeCell ref="I8:K8"/>
    <mergeCell ref="L8:N8"/>
    <mergeCell ref="C25:D25"/>
  </mergeCells>
  <printOptions horizontalCentered="1" verticalCentered="1"/>
  <pageMargins left="0" right="0" top="0.94488188976377963" bottom="0.74803149606299213" header="0.31496062992125984" footer="0.31496062992125984"/>
  <pageSetup paperSize="9" scale="65" orientation="landscape" r:id="rId1"/>
  <headerFooter alignWithMargins="0">
    <oddHeader>&amp;L&amp;G&amp;R&amp;"-,Negrita"&amp;K0070C0TRANSPARENCIA, BOP E IMPRENTA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45"/>
  <sheetViews>
    <sheetView showGridLines="0" zoomScale="120" zoomScaleNormal="120" workbookViewId="0">
      <selection activeCell="B5" sqref="B5:L5"/>
    </sheetView>
  </sheetViews>
  <sheetFormatPr baseColWidth="10" defaultColWidth="31.7109375" defaultRowHeight="12" x14ac:dyDescent="0.2"/>
  <cols>
    <col min="1" max="1" width="3.85546875" style="1" customWidth="1"/>
    <col min="2" max="2" width="19.7109375" style="1" customWidth="1"/>
    <col min="3" max="3" width="10.85546875" style="1" customWidth="1"/>
    <col min="4" max="4" width="14.85546875" style="1" customWidth="1"/>
    <col min="5" max="5" width="16.7109375" style="1" bestFit="1" customWidth="1"/>
    <col min="6" max="6" width="10.42578125" style="1" customWidth="1"/>
    <col min="7" max="7" width="5.28515625" style="1" customWidth="1"/>
    <col min="8" max="8" width="19.7109375" style="1" customWidth="1"/>
    <col min="9" max="9" width="10.85546875" style="1" customWidth="1"/>
    <col min="10" max="10" width="14.85546875" style="1" customWidth="1"/>
    <col min="11" max="11" width="15.5703125" style="3" customWidth="1"/>
    <col min="12" max="12" width="10.42578125" style="1" customWidth="1"/>
    <col min="13" max="16384" width="31.7109375" style="1"/>
  </cols>
  <sheetData>
    <row r="2" spans="2:12" ht="15" x14ac:dyDescent="0.25">
      <c r="H2" t="s">
        <v>13</v>
      </c>
    </row>
    <row r="3" spans="2:12" ht="15" x14ac:dyDescent="0.25">
      <c r="B3" s="51" t="s">
        <v>36</v>
      </c>
      <c r="H3" t="s">
        <v>23</v>
      </c>
    </row>
    <row r="4" spans="2:12" ht="16.5" customHeight="1" x14ac:dyDescent="0.2"/>
    <row r="5" spans="2:12" ht="56.45" customHeight="1" x14ac:dyDescent="0.2">
      <c r="B5" s="104" t="s">
        <v>29</v>
      </c>
      <c r="C5" s="104"/>
      <c r="D5" s="104"/>
      <c r="E5" s="104"/>
      <c r="F5" s="104"/>
      <c r="G5" s="104"/>
      <c r="H5" s="104"/>
      <c r="I5" s="104"/>
      <c r="J5" s="104"/>
      <c r="K5" s="104"/>
      <c r="L5" s="104"/>
    </row>
    <row r="6" spans="2:12" ht="6.6" customHeight="1" x14ac:dyDescent="0.2"/>
    <row r="7" spans="2:12" ht="28.35" customHeight="1" x14ac:dyDescent="0.2">
      <c r="B7" s="95" t="s">
        <v>7</v>
      </c>
      <c r="C7" s="96"/>
      <c r="D7" s="96"/>
      <c r="E7" s="96"/>
      <c r="F7" s="97"/>
      <c r="H7" s="95" t="s">
        <v>30</v>
      </c>
      <c r="I7" s="96"/>
      <c r="J7" s="96"/>
      <c r="K7" s="96"/>
      <c r="L7" s="97"/>
    </row>
    <row r="8" spans="2:12" ht="29.25" customHeight="1" x14ac:dyDescent="0.2">
      <c r="B8" s="99" t="s">
        <v>3</v>
      </c>
      <c r="C8" s="100"/>
      <c r="D8" s="36" t="s">
        <v>22</v>
      </c>
      <c r="E8" s="36" t="s">
        <v>1</v>
      </c>
      <c r="F8" s="36" t="s">
        <v>0</v>
      </c>
      <c r="H8" s="99" t="s">
        <v>3</v>
      </c>
      <c r="I8" s="100"/>
      <c r="J8" s="36" t="s">
        <v>22</v>
      </c>
      <c r="K8" s="36" t="s">
        <v>1</v>
      </c>
      <c r="L8" s="36" t="s">
        <v>0</v>
      </c>
    </row>
    <row r="9" spans="2:12" s="2" customFormat="1" ht="15" x14ac:dyDescent="0.25">
      <c r="B9" s="91" t="s">
        <v>4</v>
      </c>
      <c r="C9" s="92"/>
      <c r="D9" s="11">
        <f>'VOLUMEN GLOBAL'!$C$10</f>
        <v>1</v>
      </c>
      <c r="E9" s="17">
        <f>'VOLUMEN GLOBAL'!$D$10</f>
        <v>159981.37</v>
      </c>
      <c r="F9" s="60">
        <f t="shared" ref="F9:F14" si="0">(E9*100)/$E$15</f>
        <v>2.4427501533284525E-2</v>
      </c>
      <c r="H9" s="91" t="s">
        <v>4</v>
      </c>
      <c r="I9" s="92"/>
      <c r="J9" s="11">
        <f>'VOLUMEN GLOBAL'!$C$11</f>
        <v>198</v>
      </c>
      <c r="K9" s="15">
        <f>'VOLUMEN GLOBAL'!$D$11</f>
        <v>39471670.079999991</v>
      </c>
      <c r="L9" s="60">
        <f t="shared" ref="L9:L14" si="1">(K9*100)/$K$15</f>
        <v>92.163278827914226</v>
      </c>
    </row>
    <row r="10" spans="2:12" s="2" customFormat="1" ht="15" x14ac:dyDescent="0.25">
      <c r="B10" s="93" t="s">
        <v>5</v>
      </c>
      <c r="C10" s="94"/>
      <c r="D10" s="12">
        <f>'VOLUMEN GLOBAL'!$F$10</f>
        <v>66</v>
      </c>
      <c r="E10" s="17">
        <f>'VOLUMEN GLOBAL'!$G$10</f>
        <v>16126061.189999999</v>
      </c>
      <c r="F10" s="60">
        <f t="shared" si="0"/>
        <v>2.4622828548384419</v>
      </c>
      <c r="H10" s="93" t="s">
        <v>5</v>
      </c>
      <c r="I10" s="94"/>
      <c r="J10" s="11">
        <f>'VOLUMEN GLOBAL'!$F$11</f>
        <v>114</v>
      </c>
      <c r="K10" s="16">
        <f>'VOLUMEN GLOBAL'!$G$11</f>
        <v>2051674.7199999997</v>
      </c>
      <c r="L10" s="60">
        <f t="shared" si="1"/>
        <v>4.7905008554313202</v>
      </c>
    </row>
    <row r="11" spans="2:12" s="2" customFormat="1" ht="15" x14ac:dyDescent="0.25">
      <c r="B11" s="91" t="s">
        <v>6</v>
      </c>
      <c r="C11" s="92"/>
      <c r="D11" s="13">
        <f>'VOLUMEN GLOBAL'!$I$10</f>
        <v>68</v>
      </c>
      <c r="E11" s="17">
        <f>'VOLUMEN GLOBAL'!$J$10</f>
        <v>638440459.05999994</v>
      </c>
      <c r="F11" s="60">
        <f t="shared" si="0"/>
        <v>97.483258785688761</v>
      </c>
      <c r="H11" s="91" t="s">
        <v>6</v>
      </c>
      <c r="I11" s="92"/>
      <c r="J11" s="11">
        <f>'VOLUMEN GLOBAL'!$I$11</f>
        <v>39</v>
      </c>
      <c r="K11" s="16">
        <f>'VOLUMEN GLOBAL'!$J$11</f>
        <v>1194462.6600000001</v>
      </c>
      <c r="L11" s="60">
        <f t="shared" si="1"/>
        <v>2.7889773845391885</v>
      </c>
    </row>
    <row r="12" spans="2:12" s="2" customFormat="1" ht="15" x14ac:dyDescent="0.25">
      <c r="B12" s="91" t="s">
        <v>14</v>
      </c>
      <c r="C12" s="92"/>
      <c r="D12" s="13">
        <f>'VOLUMEN GLOBAL'!$L$10</f>
        <v>0</v>
      </c>
      <c r="E12" s="18">
        <f>'VOLUMEN GLOBAL'!$M$10</f>
        <v>0</v>
      </c>
      <c r="F12" s="60">
        <f t="shared" si="0"/>
        <v>0</v>
      </c>
      <c r="H12" s="91" t="s">
        <v>14</v>
      </c>
      <c r="I12" s="92"/>
      <c r="J12" s="11">
        <f>'VOLUMEN GLOBAL'!$L$11</f>
        <v>2</v>
      </c>
      <c r="K12" s="15">
        <f>'VOLUMEN GLOBAL'!$M$11</f>
        <v>110171.95</v>
      </c>
      <c r="L12" s="60">
        <f t="shared" si="1"/>
        <v>0.25724293211525107</v>
      </c>
    </row>
    <row r="13" spans="2:12" s="2" customFormat="1" ht="15" x14ac:dyDescent="0.25">
      <c r="B13" s="91" t="s">
        <v>15</v>
      </c>
      <c r="C13" s="92"/>
      <c r="D13" s="13">
        <f>'VOLUMEN GLOBAL'!$O$10</f>
        <v>6</v>
      </c>
      <c r="E13" s="17">
        <f>'VOLUMEN GLOBAL'!$P$10</f>
        <v>191678.12</v>
      </c>
      <c r="F13" s="60">
        <f t="shared" si="0"/>
        <v>2.9267267621205489E-2</v>
      </c>
      <c r="H13" s="91" t="s">
        <v>15</v>
      </c>
      <c r="I13" s="92"/>
      <c r="J13" s="11">
        <f>'VOLUMEN GLOBAL'!$O$11</f>
        <v>0</v>
      </c>
      <c r="K13" s="15">
        <f>'VOLUMEN GLOBAL'!$P$11</f>
        <v>0</v>
      </c>
      <c r="L13" s="60">
        <f t="shared" si="1"/>
        <v>0</v>
      </c>
    </row>
    <row r="14" spans="2:12" s="2" customFormat="1" ht="15" x14ac:dyDescent="0.25">
      <c r="B14" s="91" t="s">
        <v>16</v>
      </c>
      <c r="C14" s="92"/>
      <c r="D14" s="11">
        <f>'VOLUMEN GLOBAL'!$R$10</f>
        <v>1</v>
      </c>
      <c r="E14" s="17">
        <f>'VOLUMEN GLOBAL'!$S$10</f>
        <v>5000.93</v>
      </c>
      <c r="F14" s="60">
        <f t="shared" si="0"/>
        <v>7.6359031831549253E-4</v>
      </c>
      <c r="H14" s="91" t="s">
        <v>16</v>
      </c>
      <c r="I14" s="92"/>
      <c r="J14" s="11">
        <f>'VOLUMEN GLOBAL'!$R$11</f>
        <v>0</v>
      </c>
      <c r="K14" s="16">
        <f>'VOLUMEN GLOBAL'!$S$11</f>
        <v>0</v>
      </c>
      <c r="L14" s="60">
        <f t="shared" si="1"/>
        <v>0</v>
      </c>
    </row>
    <row r="15" spans="2:12" ht="15.75" x14ac:dyDescent="0.25">
      <c r="B15" s="4"/>
      <c r="C15" s="41" t="s">
        <v>2</v>
      </c>
      <c r="D15" s="41">
        <f>SUM(D9:D14)</f>
        <v>142</v>
      </c>
      <c r="E15" s="42">
        <f>SUM(E9:E14)</f>
        <v>654923180.66999984</v>
      </c>
      <c r="F15" s="62">
        <f>SUM(F9:F14)</f>
        <v>100.00000000000001</v>
      </c>
      <c r="H15" s="4"/>
      <c r="I15" s="41" t="s">
        <v>2</v>
      </c>
      <c r="J15" s="41">
        <f>SUM(J9:J14)</f>
        <v>353</v>
      </c>
      <c r="K15" s="43">
        <f>SUM(K9:K14)</f>
        <v>42827979.409999996</v>
      </c>
      <c r="L15" s="62">
        <f>SUM(L9:L14)</f>
        <v>99.999999999999986</v>
      </c>
    </row>
    <row r="16" spans="2:12" ht="9" customHeight="1" x14ac:dyDescent="0.25">
      <c r="B16" s="4"/>
      <c r="C16" s="4"/>
      <c r="D16" s="4"/>
      <c r="E16" s="7"/>
      <c r="F16" s="8"/>
      <c r="H16" s="4"/>
      <c r="I16" s="4"/>
      <c r="J16" s="4"/>
      <c r="K16" s="9"/>
      <c r="L16" s="8"/>
    </row>
    <row r="17" spans="1:12" s="2" customFormat="1" ht="27.75" customHeight="1" x14ac:dyDescent="0.2">
      <c r="A17" s="1"/>
      <c r="B17" s="101" t="s">
        <v>17</v>
      </c>
      <c r="C17" s="102"/>
      <c r="D17" s="102"/>
      <c r="E17" s="102"/>
      <c r="F17" s="103"/>
      <c r="H17" s="101" t="s">
        <v>18</v>
      </c>
      <c r="I17" s="102"/>
      <c r="J17" s="102"/>
      <c r="K17" s="102"/>
      <c r="L17" s="103"/>
    </row>
    <row r="18" spans="1:12" ht="29.25" customHeight="1" x14ac:dyDescent="0.2">
      <c r="B18" s="99" t="s">
        <v>3</v>
      </c>
      <c r="C18" s="100"/>
      <c r="D18" s="36" t="s">
        <v>22</v>
      </c>
      <c r="E18" s="36" t="s">
        <v>1</v>
      </c>
      <c r="F18" s="36" t="s">
        <v>0</v>
      </c>
      <c r="H18" s="99" t="s">
        <v>3</v>
      </c>
      <c r="I18" s="100"/>
      <c r="J18" s="36" t="s">
        <v>22</v>
      </c>
      <c r="K18" s="36" t="s">
        <v>1</v>
      </c>
      <c r="L18" s="36" t="s">
        <v>0</v>
      </c>
    </row>
    <row r="19" spans="1:12" s="2" customFormat="1" ht="15" x14ac:dyDescent="0.25">
      <c r="B19" s="91" t="s">
        <v>4</v>
      </c>
      <c r="C19" s="92"/>
      <c r="D19" s="11">
        <f>'VOLUMEN GLOBAL'!$C$12</f>
        <v>3</v>
      </c>
      <c r="E19" s="19">
        <f>'VOLUMEN GLOBAL'!$D$12</f>
        <v>828530.75</v>
      </c>
      <c r="F19" s="60">
        <f>(E19*100)/$E$25</f>
        <v>97.759000853958369</v>
      </c>
      <c r="H19" s="91" t="s">
        <v>4</v>
      </c>
      <c r="I19" s="92"/>
      <c r="J19" s="11">
        <f>'VOLUMEN GLOBAL'!$C$13</f>
        <v>11</v>
      </c>
      <c r="K19" s="15">
        <f>'VOLUMEN GLOBAL'!$D$13</f>
        <v>1310338.4900000002</v>
      </c>
      <c r="L19" s="60">
        <f t="shared" ref="L19:L24" si="2">(K19*100)/$K$25</f>
        <v>51.277586809195213</v>
      </c>
    </row>
    <row r="20" spans="1:12" s="2" customFormat="1" ht="12" customHeight="1" x14ac:dyDescent="0.25">
      <c r="B20" s="93" t="s">
        <v>5</v>
      </c>
      <c r="C20" s="94"/>
      <c r="D20" s="11">
        <f>'VOLUMEN GLOBAL'!$F$12</f>
        <v>2</v>
      </c>
      <c r="E20" s="19">
        <f>'VOLUMEN GLOBAL'!$G$12</f>
        <v>2145</v>
      </c>
      <c r="F20" s="60">
        <f t="shared" ref="F20:F24" si="3">(E20*100)/$E$25</f>
        <v>0.2530902526330383</v>
      </c>
      <c r="H20" s="93" t="s">
        <v>5</v>
      </c>
      <c r="I20" s="94"/>
      <c r="J20" s="11">
        <f>'VOLUMEN GLOBAL'!$F$13</f>
        <v>8</v>
      </c>
      <c r="K20" s="16">
        <f>'VOLUMEN GLOBAL'!$G$13</f>
        <v>696208.46</v>
      </c>
      <c r="L20" s="60">
        <f t="shared" si="2"/>
        <v>27.244784471641452</v>
      </c>
    </row>
    <row r="21" spans="1:12" s="2" customFormat="1" ht="15" x14ac:dyDescent="0.25">
      <c r="B21" s="91" t="s">
        <v>6</v>
      </c>
      <c r="C21" s="92"/>
      <c r="D21" s="11">
        <f>'VOLUMEN GLOBAL'!$I$12</f>
        <v>2</v>
      </c>
      <c r="E21" s="19">
        <f>'VOLUMEN GLOBAL'!$J$12</f>
        <v>16848</v>
      </c>
      <c r="F21" s="60">
        <f t="shared" si="3"/>
        <v>1.9879088934085918</v>
      </c>
      <c r="H21" s="91" t="s">
        <v>6</v>
      </c>
      <c r="I21" s="92"/>
      <c r="J21" s="11">
        <f>'VOLUMEN GLOBAL'!$I$13</f>
        <v>10</v>
      </c>
      <c r="K21" s="15">
        <f>'VOLUMEN GLOBAL'!$J$13</f>
        <v>548835.56999999995</v>
      </c>
      <c r="L21" s="60">
        <f t="shared" si="2"/>
        <v>21.477628719163341</v>
      </c>
    </row>
    <row r="22" spans="1:12" s="2" customFormat="1" ht="15" x14ac:dyDescent="0.25">
      <c r="B22" s="91" t="s">
        <v>14</v>
      </c>
      <c r="C22" s="92"/>
      <c r="D22" s="11">
        <f>'VOLUMEN GLOBAL'!$L$12</f>
        <v>0</v>
      </c>
      <c r="E22" s="5">
        <f>'VOLUMEN GLOBAL'!$M$12</f>
        <v>0</v>
      </c>
      <c r="F22" s="60">
        <f t="shared" si="3"/>
        <v>0</v>
      </c>
      <c r="H22" s="91" t="s">
        <v>14</v>
      </c>
      <c r="I22" s="92"/>
      <c r="J22" s="11">
        <f>'VOLUMEN GLOBAL'!$L$13</f>
        <v>0</v>
      </c>
      <c r="K22" s="15">
        <f>'VOLUMEN GLOBAL'!$M$13</f>
        <v>0</v>
      </c>
      <c r="L22" s="60">
        <f t="shared" si="2"/>
        <v>0</v>
      </c>
    </row>
    <row r="23" spans="1:12" s="2" customFormat="1" ht="15" x14ac:dyDescent="0.25">
      <c r="B23" s="91" t="s">
        <v>15</v>
      </c>
      <c r="C23" s="92"/>
      <c r="D23" s="11">
        <f>'VOLUMEN GLOBAL'!$O$12</f>
        <v>0</v>
      </c>
      <c r="E23" s="19">
        <f>'VOLUMEN GLOBAL'!$P$12</f>
        <v>0</v>
      </c>
      <c r="F23" s="60">
        <f t="shared" si="3"/>
        <v>0</v>
      </c>
      <c r="H23" s="91" t="s">
        <v>15</v>
      </c>
      <c r="I23" s="92"/>
      <c r="J23" s="11">
        <f>'VOLUMEN GLOBAL'!$O$13</f>
        <v>0</v>
      </c>
      <c r="K23" s="16">
        <f>'VOLUMEN GLOBAL'!$P$13</f>
        <v>0</v>
      </c>
      <c r="L23" s="60">
        <f t="shared" si="2"/>
        <v>0</v>
      </c>
    </row>
    <row r="24" spans="1:12" s="2" customFormat="1" ht="15" x14ac:dyDescent="0.25">
      <c r="B24" s="91" t="s">
        <v>16</v>
      </c>
      <c r="C24" s="92"/>
      <c r="D24" s="11">
        <f>'VOLUMEN GLOBAL'!$R$12</f>
        <v>0</v>
      </c>
      <c r="E24" s="5">
        <f>'VOLUMEN GLOBAL'!$S$12</f>
        <v>0</v>
      </c>
      <c r="F24" s="60">
        <f t="shared" si="3"/>
        <v>0</v>
      </c>
      <c r="H24" s="91" t="s">
        <v>16</v>
      </c>
      <c r="I24" s="92"/>
      <c r="J24" s="11">
        <f>'VOLUMEN GLOBAL'!$R$13</f>
        <v>0</v>
      </c>
      <c r="K24" s="15">
        <f>'VOLUMEN GLOBAL'!$S$13</f>
        <v>0</v>
      </c>
      <c r="L24" s="60">
        <f t="shared" si="2"/>
        <v>0</v>
      </c>
    </row>
    <row r="25" spans="1:12" ht="15.75" x14ac:dyDescent="0.25">
      <c r="B25" s="4"/>
      <c r="C25" s="41" t="s">
        <v>2</v>
      </c>
      <c r="D25" s="41">
        <f>SUM(D19:D24)</f>
        <v>7</v>
      </c>
      <c r="E25" s="42">
        <f>SUM(E19:E24)</f>
        <v>847523.75</v>
      </c>
      <c r="F25" s="62">
        <f>SUM(F19:F24)</f>
        <v>100</v>
      </c>
      <c r="H25" s="4"/>
      <c r="I25" s="41" t="s">
        <v>2</v>
      </c>
      <c r="J25" s="41">
        <f>SUM(J19:J24)</f>
        <v>29</v>
      </c>
      <c r="K25" s="42">
        <f>SUM(K19:K24)</f>
        <v>2555382.52</v>
      </c>
      <c r="L25" s="62">
        <f>SUM(L19:L24)</f>
        <v>100</v>
      </c>
    </row>
    <row r="26" spans="1:12" ht="8.4499999999999993" customHeight="1" x14ac:dyDescent="0.2"/>
    <row r="27" spans="1:12" ht="28.35" customHeight="1" x14ac:dyDescent="0.2">
      <c r="B27" s="95" t="s">
        <v>19</v>
      </c>
      <c r="C27" s="96"/>
      <c r="D27" s="96"/>
      <c r="E27" s="96"/>
      <c r="F27" s="97"/>
      <c r="H27" s="95" t="s">
        <v>27</v>
      </c>
      <c r="I27" s="96"/>
      <c r="J27" s="96"/>
      <c r="K27" s="96"/>
      <c r="L27" s="97"/>
    </row>
    <row r="28" spans="1:12" ht="29.25" customHeight="1" x14ac:dyDescent="0.2">
      <c r="B28" s="99" t="s">
        <v>3</v>
      </c>
      <c r="C28" s="100"/>
      <c r="D28" s="36" t="s">
        <v>22</v>
      </c>
      <c r="E28" s="36" t="s">
        <v>1</v>
      </c>
      <c r="F28" s="36" t="s">
        <v>0</v>
      </c>
      <c r="H28" s="99" t="s">
        <v>3</v>
      </c>
      <c r="I28" s="100"/>
      <c r="J28" s="36" t="s">
        <v>22</v>
      </c>
      <c r="K28" s="36" t="s">
        <v>1</v>
      </c>
      <c r="L28" s="36" t="s">
        <v>0</v>
      </c>
    </row>
    <row r="29" spans="1:12" ht="15" x14ac:dyDescent="0.25">
      <c r="B29" s="98" t="s">
        <v>4</v>
      </c>
      <c r="C29" s="98"/>
      <c r="D29" s="14">
        <f>'VOLUMEN GLOBAL'!$C$14</f>
        <v>0</v>
      </c>
      <c r="E29" s="5">
        <f>'VOLUMEN GLOBAL'!$D$14</f>
        <v>0</v>
      </c>
      <c r="F29" s="61">
        <f>(E29*100)/$E$35</f>
        <v>0</v>
      </c>
      <c r="H29" s="91" t="s">
        <v>4</v>
      </c>
      <c r="I29" s="92"/>
      <c r="J29" s="11">
        <f>'VOLUMEN GLOBAL'!$C$15</f>
        <v>0</v>
      </c>
      <c r="K29" s="19">
        <f>'VOLUMEN GLOBAL'!$D$15</f>
        <v>0</v>
      </c>
      <c r="L29" s="60">
        <f>(K29*100)/$K$35</f>
        <v>0</v>
      </c>
    </row>
    <row r="30" spans="1:12" ht="15" x14ac:dyDescent="0.25">
      <c r="B30" s="98" t="s">
        <v>5</v>
      </c>
      <c r="C30" s="98"/>
      <c r="D30" s="6">
        <f>'VOLUMEN GLOBAL'!$F$14</f>
        <v>2</v>
      </c>
      <c r="E30" s="5">
        <f>'VOLUMEN GLOBAL'!$G$14</f>
        <v>103249.74</v>
      </c>
      <c r="F30" s="61">
        <f>(E30*100)/$E$35</f>
        <v>16.473538078308202</v>
      </c>
      <c r="H30" s="93" t="s">
        <v>5</v>
      </c>
      <c r="I30" s="94"/>
      <c r="J30" s="11">
        <f>'VOLUMEN GLOBAL'!$F$15</f>
        <v>5</v>
      </c>
      <c r="K30" s="19">
        <f>'VOLUMEN GLOBAL'!$G$15</f>
        <v>266200</v>
      </c>
      <c r="L30" s="60">
        <f t="shared" ref="L30:L34" si="4">(K30*100)/$K$35</f>
        <v>100</v>
      </c>
    </row>
    <row r="31" spans="1:12" ht="15" x14ac:dyDescent="0.25">
      <c r="B31" s="98" t="s">
        <v>6</v>
      </c>
      <c r="C31" s="98"/>
      <c r="D31" s="6">
        <f>'VOLUMEN GLOBAL'!$I$14</f>
        <v>0</v>
      </c>
      <c r="E31" s="5">
        <f>'VOLUMEN GLOBAL'!$J$14</f>
        <v>0</v>
      </c>
      <c r="F31" s="61">
        <f>(E31*100)/$E$35</f>
        <v>0</v>
      </c>
      <c r="H31" s="91" t="s">
        <v>6</v>
      </c>
      <c r="I31" s="92"/>
      <c r="J31" s="11">
        <f>'VOLUMEN GLOBAL'!$I$15</f>
        <v>0</v>
      </c>
      <c r="K31" s="19">
        <f>'VOLUMEN GLOBAL'!$J$15</f>
        <v>0</v>
      </c>
      <c r="L31" s="60">
        <f t="shared" si="4"/>
        <v>0</v>
      </c>
    </row>
    <row r="32" spans="1:12" ht="15" x14ac:dyDescent="0.25">
      <c r="B32" s="91" t="s">
        <v>14</v>
      </c>
      <c r="C32" s="92"/>
      <c r="D32" s="6">
        <f>'VOLUMEN GLOBAL'!$L$14</f>
        <v>0</v>
      </c>
      <c r="E32" s="5">
        <f>'VOLUMEN GLOBAL'!$M$14</f>
        <v>0</v>
      </c>
      <c r="F32" s="61">
        <f>(E32*100)/$E$35</f>
        <v>0</v>
      </c>
      <c r="H32" s="91" t="s">
        <v>14</v>
      </c>
      <c r="I32" s="92"/>
      <c r="J32" s="11">
        <f>'VOLUMEN GLOBAL'!$L$15</f>
        <v>0</v>
      </c>
      <c r="K32" s="5">
        <f>'VOLUMEN GLOBAL'!$M$15</f>
        <v>0</v>
      </c>
      <c r="L32" s="60">
        <f t="shared" si="4"/>
        <v>0</v>
      </c>
    </row>
    <row r="33" spans="2:12" ht="15" x14ac:dyDescent="0.25">
      <c r="B33" s="91" t="s">
        <v>15</v>
      </c>
      <c r="C33" s="92"/>
      <c r="D33" s="6">
        <f>'VOLUMEN GLOBAL'!$O$14</f>
        <v>2</v>
      </c>
      <c r="E33" s="5">
        <f>'VOLUMEN GLOBAL'!$P$14</f>
        <v>523511.43</v>
      </c>
      <c r="F33" s="61">
        <f t="shared" ref="F33:F34" si="5">(E33*100)/$E$35</f>
        <v>83.526461921691791</v>
      </c>
      <c r="H33" s="91" t="s">
        <v>15</v>
      </c>
      <c r="I33" s="92"/>
      <c r="J33" s="11">
        <f>'VOLUMEN GLOBAL'!$O$15</f>
        <v>0</v>
      </c>
      <c r="K33" s="19">
        <f>'VOLUMEN GLOBAL'!$P$15</f>
        <v>0</v>
      </c>
      <c r="L33" s="60">
        <f t="shared" si="4"/>
        <v>0</v>
      </c>
    </row>
    <row r="34" spans="2:12" ht="15" x14ac:dyDescent="0.25">
      <c r="B34" s="91" t="s">
        <v>16</v>
      </c>
      <c r="C34" s="92"/>
      <c r="D34" s="6">
        <f>'VOLUMEN GLOBAL'!$R$14</f>
        <v>0</v>
      </c>
      <c r="E34" s="5">
        <f>'VOLUMEN GLOBAL'!$S$14</f>
        <v>0</v>
      </c>
      <c r="F34" s="61">
        <f t="shared" si="5"/>
        <v>0</v>
      </c>
      <c r="H34" s="91" t="s">
        <v>16</v>
      </c>
      <c r="I34" s="92"/>
      <c r="J34" s="11">
        <f>'VOLUMEN GLOBAL'!$R$15</f>
        <v>0</v>
      </c>
      <c r="K34" s="5">
        <f>'VOLUMEN GLOBAL'!$S$15</f>
        <v>0</v>
      </c>
      <c r="L34" s="60">
        <f t="shared" si="4"/>
        <v>0</v>
      </c>
    </row>
    <row r="35" spans="2:12" ht="15.75" x14ac:dyDescent="0.25">
      <c r="C35" s="41" t="s">
        <v>2</v>
      </c>
      <c r="D35" s="59">
        <f>SUM(D29:D34)</f>
        <v>4</v>
      </c>
      <c r="E35" s="42">
        <f>SUM(E29:E34)</f>
        <v>626761.17000000004</v>
      </c>
      <c r="F35" s="62">
        <f>SUM(F29:F34)</f>
        <v>100</v>
      </c>
      <c r="H35" s="4"/>
      <c r="I35" s="41" t="s">
        <v>2</v>
      </c>
      <c r="J35" s="41">
        <f>SUM(J29:J34)</f>
        <v>5</v>
      </c>
      <c r="K35" s="42">
        <f>SUM(K29:K34)</f>
        <v>266200</v>
      </c>
      <c r="L35" s="62">
        <f>SUM(L29:L34)</f>
        <v>100</v>
      </c>
    </row>
    <row r="37" spans="2:12" ht="28.15" customHeight="1" x14ac:dyDescent="0.2">
      <c r="B37" s="95" t="s">
        <v>10</v>
      </c>
      <c r="C37" s="96"/>
      <c r="D37" s="96"/>
      <c r="E37" s="96"/>
      <c r="F37" s="97"/>
    </row>
    <row r="38" spans="2:12" ht="28.9" customHeight="1" x14ac:dyDescent="0.2">
      <c r="B38" s="99" t="s">
        <v>3</v>
      </c>
      <c r="C38" s="100"/>
      <c r="D38" s="36" t="s">
        <v>22</v>
      </c>
      <c r="E38" s="36" t="s">
        <v>1</v>
      </c>
      <c r="F38" s="36" t="s">
        <v>0</v>
      </c>
    </row>
    <row r="39" spans="2:12" ht="15" x14ac:dyDescent="0.2">
      <c r="B39" s="91" t="s">
        <v>4</v>
      </c>
      <c r="C39" s="92"/>
      <c r="D39" s="11">
        <f>'VOLUMEN GLOBAL'!$C$16</f>
        <v>215</v>
      </c>
      <c r="E39" s="19">
        <f>'VOLUMEN GLOBAL'!$D$16</f>
        <v>805844.89</v>
      </c>
      <c r="F39" s="60">
        <f>(E39*100)/$E$45</f>
        <v>23.689571172593759</v>
      </c>
    </row>
    <row r="40" spans="2:12" ht="15" x14ac:dyDescent="0.2">
      <c r="B40" s="93" t="s">
        <v>5</v>
      </c>
      <c r="C40" s="94"/>
      <c r="D40" s="11">
        <f>'VOLUMEN GLOBAL'!$F$16</f>
        <v>931</v>
      </c>
      <c r="E40" s="19">
        <f>'VOLUMEN GLOBAL'!$G$16</f>
        <v>1716086.0899999989</v>
      </c>
      <c r="F40" s="60">
        <f t="shared" ref="F40:F44" si="6">(E40*100)/$E$45</f>
        <v>50.448099965432689</v>
      </c>
    </row>
    <row r="41" spans="2:12" ht="15" x14ac:dyDescent="0.2">
      <c r="B41" s="91" t="s">
        <v>6</v>
      </c>
      <c r="C41" s="92"/>
      <c r="D41" s="11">
        <f>'VOLUMEN GLOBAL'!$I$16</f>
        <v>632</v>
      </c>
      <c r="E41" s="19">
        <f>'VOLUMEN GLOBAL'!$J$16</f>
        <v>879755.29000000132</v>
      </c>
      <c r="F41" s="60">
        <f t="shared" si="6"/>
        <v>25.862328861973541</v>
      </c>
    </row>
    <row r="42" spans="2:12" ht="15" x14ac:dyDescent="0.2">
      <c r="B42" s="91" t="s">
        <v>14</v>
      </c>
      <c r="C42" s="92"/>
      <c r="D42" s="11">
        <f>'VOLUMEN GLOBAL'!$L$16</f>
        <v>0</v>
      </c>
      <c r="E42" s="5">
        <f>'VOLUMEN GLOBAL'!$M$16</f>
        <v>0</v>
      </c>
      <c r="F42" s="60">
        <f t="shared" si="6"/>
        <v>0</v>
      </c>
    </row>
    <row r="43" spans="2:12" ht="15" x14ac:dyDescent="0.2">
      <c r="B43" s="91" t="s">
        <v>15</v>
      </c>
      <c r="C43" s="92"/>
      <c r="D43" s="11">
        <f>'VOLUMEN GLOBAL'!$O$16</f>
        <v>0</v>
      </c>
      <c r="E43" s="19">
        <f>'VOLUMEN GLOBAL'!$P$16</f>
        <v>0</v>
      </c>
      <c r="F43" s="60">
        <f t="shared" si="6"/>
        <v>0</v>
      </c>
    </row>
    <row r="44" spans="2:12" ht="15" x14ac:dyDescent="0.2">
      <c r="B44" s="91" t="s">
        <v>16</v>
      </c>
      <c r="C44" s="92"/>
      <c r="D44" s="11">
        <f>'VOLUMEN GLOBAL'!$R$16</f>
        <v>0</v>
      </c>
      <c r="E44" s="5">
        <f>'VOLUMEN GLOBAL'!$S$16</f>
        <v>0</v>
      </c>
      <c r="F44" s="60">
        <f t="shared" si="6"/>
        <v>0</v>
      </c>
    </row>
    <row r="45" spans="2:12" ht="15.75" x14ac:dyDescent="0.25">
      <c r="B45" s="4"/>
      <c r="C45" s="41" t="s">
        <v>2</v>
      </c>
      <c r="D45" s="63">
        <f>SUM(D39:D44)</f>
        <v>1778</v>
      </c>
      <c r="E45" s="42">
        <f>SUM(E39:E44)</f>
        <v>3401686.2700000005</v>
      </c>
      <c r="F45" s="62">
        <f>SUM(F39:F44)</f>
        <v>99.999999999999986</v>
      </c>
    </row>
  </sheetData>
  <mergeCells count="57">
    <mergeCell ref="B42:C42"/>
    <mergeCell ref="B43:C43"/>
    <mergeCell ref="B44:C44"/>
    <mergeCell ref="B37:F37"/>
    <mergeCell ref="B38:C38"/>
    <mergeCell ref="B39:C39"/>
    <mergeCell ref="B40:C40"/>
    <mergeCell ref="B41:C41"/>
    <mergeCell ref="H32:I32"/>
    <mergeCell ref="B9:C9"/>
    <mergeCell ref="B5:L5"/>
    <mergeCell ref="B7:F7"/>
    <mergeCell ref="B8:C8"/>
    <mergeCell ref="B14:C14"/>
    <mergeCell ref="H7:L7"/>
    <mergeCell ref="H8:I8"/>
    <mergeCell ref="H9:I9"/>
    <mergeCell ref="H14:I14"/>
    <mergeCell ref="B10:C10"/>
    <mergeCell ref="B11:C11"/>
    <mergeCell ref="B12:C12"/>
    <mergeCell ref="B13:C13"/>
    <mergeCell ref="H12:I12"/>
    <mergeCell ref="B17:F17"/>
    <mergeCell ref="B18:C18"/>
    <mergeCell ref="H22:I22"/>
    <mergeCell ref="H23:I23"/>
    <mergeCell ref="H31:I31"/>
    <mergeCell ref="H27:L27"/>
    <mergeCell ref="B19:C19"/>
    <mergeCell ref="B20:C20"/>
    <mergeCell ref="B21:C21"/>
    <mergeCell ref="B24:C24"/>
    <mergeCell ref="B22:C22"/>
    <mergeCell ref="B23:C23"/>
    <mergeCell ref="H10:I10"/>
    <mergeCell ref="H11:I11"/>
    <mergeCell ref="H17:L17"/>
    <mergeCell ref="H18:I18"/>
    <mergeCell ref="H19:I19"/>
    <mergeCell ref="H13:I13"/>
    <mergeCell ref="B33:C33"/>
    <mergeCell ref="B34:C34"/>
    <mergeCell ref="H24:I24"/>
    <mergeCell ref="H20:I20"/>
    <mergeCell ref="H21:I21"/>
    <mergeCell ref="B27:F27"/>
    <mergeCell ref="B32:C32"/>
    <mergeCell ref="B31:C31"/>
    <mergeCell ref="B29:C29"/>
    <mergeCell ref="B30:C30"/>
    <mergeCell ref="B28:C28"/>
    <mergeCell ref="H33:I33"/>
    <mergeCell ref="H34:I34"/>
    <mergeCell ref="H28:I28"/>
    <mergeCell ref="H29:I29"/>
    <mergeCell ref="H30:I30"/>
  </mergeCells>
  <printOptions horizontalCentered="1" verticalCentered="1"/>
  <pageMargins left="0.11811023622047245" right="0.11811023622047245" top="0.94488188976377963" bottom="0.74803149606299213" header="0.31496062992125984" footer="0.31496062992125984"/>
  <pageSetup paperSize="9" scale="75" orientation="landscape" r:id="rId1"/>
  <headerFooter alignWithMargins="0">
    <oddHeader>&amp;L&amp;G&amp;R&amp;"-,Negrita"&amp;K0070C0TRANSPARENCIA, BOP E IMPRENTA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35"/>
  <sheetViews>
    <sheetView showGridLines="0" zoomScaleNormal="100" workbookViewId="0">
      <selection activeCell="B5" sqref="B5:I5"/>
    </sheetView>
  </sheetViews>
  <sheetFormatPr baseColWidth="10" defaultColWidth="31.7109375" defaultRowHeight="12" x14ac:dyDescent="0.25"/>
  <cols>
    <col min="1" max="1" width="4.5703125" style="2" customWidth="1"/>
    <col min="2" max="2" width="46.5703125" style="2" bestFit="1" customWidth="1"/>
    <col min="3" max="4" width="19.85546875" style="2" bestFit="1" customWidth="1"/>
    <col min="5" max="5" width="19.7109375" style="2" bestFit="1" customWidth="1"/>
    <col min="6" max="6" width="18.42578125" style="2" bestFit="1" customWidth="1"/>
    <col min="7" max="7" width="16.140625" style="2" bestFit="1" customWidth="1"/>
    <col min="8" max="8" width="18" style="2" customWidth="1"/>
    <col min="9" max="9" width="19.42578125" style="2" customWidth="1"/>
    <col min="10" max="10" width="17.7109375" style="2" customWidth="1"/>
    <col min="11" max="11" width="7.7109375" style="2" customWidth="1"/>
    <col min="12" max="12" width="8.42578125" style="2" bestFit="1" customWidth="1"/>
    <col min="13" max="13" width="17" style="2" customWidth="1"/>
    <col min="14" max="14" width="7.5703125" style="2" customWidth="1"/>
    <col min="15" max="15" width="20" style="2" customWidth="1"/>
    <col min="16" max="16" width="10.85546875" style="2" customWidth="1"/>
    <col min="17" max="17" width="14.85546875" style="2" customWidth="1"/>
    <col min="18" max="18" width="14.85546875" style="22" customWidth="1"/>
    <col min="19" max="19" width="10.42578125" style="2" customWidth="1"/>
    <col min="20" max="16384" width="31.7109375" style="2"/>
  </cols>
  <sheetData>
    <row r="1" spans="2:19" s="52" customFormat="1" ht="12.75" x14ac:dyDescent="0.25">
      <c r="R1" s="53"/>
    </row>
    <row r="2" spans="2:19" s="52" customFormat="1" ht="12.75" x14ac:dyDescent="0.25">
      <c r="F2" s="107" t="s">
        <v>13</v>
      </c>
      <c r="G2" s="107"/>
      <c r="R2" s="53"/>
    </row>
    <row r="3" spans="2:19" s="52" customFormat="1" ht="12.75" x14ac:dyDescent="0.25">
      <c r="B3" s="51" t="s">
        <v>36</v>
      </c>
      <c r="F3" s="107" t="s">
        <v>25</v>
      </c>
      <c r="G3" s="107"/>
      <c r="H3" s="107"/>
      <c r="I3" s="107"/>
      <c r="R3" s="53"/>
    </row>
    <row r="4" spans="2:19" ht="16.5" customHeight="1" x14ac:dyDescent="0.25"/>
    <row r="5" spans="2:19" ht="64.5" customHeight="1" x14ac:dyDescent="0.25">
      <c r="B5" s="81" t="s">
        <v>31</v>
      </c>
      <c r="C5" s="81"/>
      <c r="D5" s="81"/>
      <c r="E5" s="81"/>
      <c r="F5" s="81"/>
      <c r="G5" s="81"/>
      <c r="H5" s="81"/>
      <c r="I5" s="81"/>
      <c r="J5" s="24"/>
      <c r="K5" s="24"/>
      <c r="L5" s="24"/>
      <c r="M5" s="24"/>
      <c r="N5" s="24"/>
      <c r="O5" s="24"/>
      <c r="P5" s="24"/>
      <c r="Q5" s="24"/>
      <c r="R5" s="24"/>
      <c r="S5" s="24"/>
    </row>
    <row r="6" spans="2:19" ht="15" customHeight="1" x14ac:dyDescent="0.25"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</row>
    <row r="8" spans="2:19" ht="27.75" customHeight="1" thickBot="1" x14ac:dyDescent="0.3">
      <c r="B8" s="23"/>
      <c r="C8" s="105" t="s">
        <v>32</v>
      </c>
      <c r="D8" s="106"/>
      <c r="E8" s="106"/>
      <c r="F8" s="106"/>
      <c r="G8" s="106"/>
      <c r="H8" s="106"/>
      <c r="I8" s="106"/>
      <c r="R8" s="2"/>
    </row>
    <row r="9" spans="2:19" ht="33" customHeight="1" thickTop="1" x14ac:dyDescent="0.25">
      <c r="B9" s="10"/>
      <c r="C9" s="36" t="s">
        <v>4</v>
      </c>
      <c r="D9" s="36" t="s">
        <v>5</v>
      </c>
      <c r="E9" s="36" t="s">
        <v>6</v>
      </c>
      <c r="F9" s="36" t="s">
        <v>14</v>
      </c>
      <c r="G9" s="36" t="s">
        <v>15</v>
      </c>
      <c r="H9" s="45" t="s">
        <v>21</v>
      </c>
      <c r="I9" s="36" t="s">
        <v>2</v>
      </c>
      <c r="R9" s="2"/>
    </row>
    <row r="10" spans="2:19" ht="23.45" customHeight="1" x14ac:dyDescent="0.25">
      <c r="B10" s="66" t="s">
        <v>7</v>
      </c>
      <c r="C10" s="21">
        <f>'CUADRO INDIVIDUAL'!$D$9</f>
        <v>1</v>
      </c>
      <c r="D10" s="21">
        <f>'CUADRO INDIVIDUAL'!$D$10</f>
        <v>66</v>
      </c>
      <c r="E10" s="21">
        <f>'CUADRO INDIVIDUAL'!$D$11</f>
        <v>68</v>
      </c>
      <c r="F10" s="21">
        <f>'CUADRO INDIVIDUAL'!$D$12</f>
        <v>0</v>
      </c>
      <c r="G10" s="21">
        <f>'CUADRO INDIVIDUAL'!$D$13</f>
        <v>6</v>
      </c>
      <c r="H10" s="31">
        <f>'CUADRO INDIVIDUAL'!$D$14</f>
        <v>1</v>
      </c>
      <c r="I10" s="32">
        <f>SUM(C10:H10)</f>
        <v>142</v>
      </c>
      <c r="R10" s="2"/>
    </row>
    <row r="11" spans="2:19" ht="23.45" customHeight="1" x14ac:dyDescent="0.25">
      <c r="B11" s="66" t="s">
        <v>26</v>
      </c>
      <c r="C11" s="21">
        <f>'CUADRO INDIVIDUAL'!$J$9</f>
        <v>198</v>
      </c>
      <c r="D11" s="21">
        <f>'CUADRO INDIVIDUAL'!$J$10</f>
        <v>114</v>
      </c>
      <c r="E11" s="21">
        <f>'CUADRO INDIVIDUAL'!$J$11</f>
        <v>39</v>
      </c>
      <c r="F11" s="21">
        <f>'CUADRO INDIVIDUAL'!$J$12</f>
        <v>2</v>
      </c>
      <c r="G11" s="21">
        <f>'CUADRO INDIVIDUAL'!$J$13</f>
        <v>0</v>
      </c>
      <c r="H11" s="31">
        <f>'CUADRO INDIVIDUAL'!$J$14</f>
        <v>0</v>
      </c>
      <c r="I11" s="65">
        <f>SUM(C11:H11)</f>
        <v>353</v>
      </c>
      <c r="R11" s="2"/>
    </row>
    <row r="12" spans="2:19" ht="23.45" customHeight="1" x14ac:dyDescent="0.25">
      <c r="B12" s="66" t="s">
        <v>17</v>
      </c>
      <c r="C12" s="21">
        <f>'CUADRO INDIVIDUAL'!$D$19</f>
        <v>3</v>
      </c>
      <c r="D12" s="21">
        <f>'CUADRO INDIVIDUAL'!$D$20</f>
        <v>2</v>
      </c>
      <c r="E12" s="21">
        <f>'CUADRO INDIVIDUAL'!$D$21</f>
        <v>2</v>
      </c>
      <c r="F12" s="21">
        <f>'CUADRO INDIVIDUAL'!$D$22</f>
        <v>0</v>
      </c>
      <c r="G12" s="21">
        <f>'CUADRO INDIVIDUAL'!$D$23</f>
        <v>0</v>
      </c>
      <c r="H12" s="31">
        <f>'CUADRO INDIVIDUAL'!$D$24</f>
        <v>0</v>
      </c>
      <c r="I12" s="33">
        <f t="shared" ref="I12:I16" si="0">SUM(C12:H12)</f>
        <v>7</v>
      </c>
      <c r="R12" s="2"/>
    </row>
    <row r="13" spans="2:19" ht="23.45" customHeight="1" x14ac:dyDescent="0.25">
      <c r="B13" s="66" t="s">
        <v>18</v>
      </c>
      <c r="C13" s="21">
        <f>'CUADRO INDIVIDUAL'!$J$19</f>
        <v>11</v>
      </c>
      <c r="D13" s="21">
        <f>'CUADRO INDIVIDUAL'!$J$20</f>
        <v>8</v>
      </c>
      <c r="E13" s="21">
        <f>'CUADRO INDIVIDUAL'!$J$21</f>
        <v>10</v>
      </c>
      <c r="F13" s="21">
        <f>'CUADRO INDIVIDUAL'!$J$22</f>
        <v>0</v>
      </c>
      <c r="G13" s="21">
        <f>'CUADRO INDIVIDUAL'!$J$23</f>
        <v>0</v>
      </c>
      <c r="H13" s="31">
        <f>'CUADRO INDIVIDUAL'!$J$24</f>
        <v>0</v>
      </c>
      <c r="I13" s="33">
        <f t="shared" si="0"/>
        <v>29</v>
      </c>
      <c r="R13" s="2"/>
    </row>
    <row r="14" spans="2:19" ht="23.45" customHeight="1" x14ac:dyDescent="0.25">
      <c r="B14" s="66" t="s">
        <v>19</v>
      </c>
      <c r="C14" s="21">
        <f>'CUADRO INDIVIDUAL'!$D$29</f>
        <v>0</v>
      </c>
      <c r="D14" s="21">
        <f>'CUADRO INDIVIDUAL'!$D$30</f>
        <v>2</v>
      </c>
      <c r="E14" s="21">
        <f>'CUADRO INDIVIDUAL'!$D$31</f>
        <v>0</v>
      </c>
      <c r="F14" s="21">
        <f>'CUADRO INDIVIDUAL'!$D$32</f>
        <v>0</v>
      </c>
      <c r="G14" s="21">
        <f>'CUADRO INDIVIDUAL'!$D$33</f>
        <v>2</v>
      </c>
      <c r="H14" s="31">
        <f>'CUADRO INDIVIDUAL'!$D$34</f>
        <v>0</v>
      </c>
      <c r="I14" s="33">
        <f t="shared" si="0"/>
        <v>4</v>
      </c>
      <c r="R14" s="2"/>
    </row>
    <row r="15" spans="2:19" ht="23.45" customHeight="1" x14ac:dyDescent="0.25">
      <c r="B15" s="66" t="s">
        <v>27</v>
      </c>
      <c r="C15" s="21">
        <f>'CUADRO INDIVIDUAL'!$J$29</f>
        <v>0</v>
      </c>
      <c r="D15" s="21">
        <f>'CUADRO INDIVIDUAL'!$J$30</f>
        <v>5</v>
      </c>
      <c r="E15" s="21">
        <f>'CUADRO INDIVIDUAL'!$J$31</f>
        <v>0</v>
      </c>
      <c r="F15" s="21">
        <f>'CUADRO INDIVIDUAL'!$J$32</f>
        <v>0</v>
      </c>
      <c r="G15" s="21">
        <f>'CUADRO INDIVIDUAL'!$J$33</f>
        <v>0</v>
      </c>
      <c r="H15" s="31">
        <f>'CUADRO INDIVIDUAL'!$J$34</f>
        <v>0</v>
      </c>
      <c r="I15" s="33">
        <f t="shared" si="0"/>
        <v>5</v>
      </c>
      <c r="R15" s="2"/>
    </row>
    <row r="16" spans="2:19" ht="23.45" customHeight="1" x14ac:dyDescent="0.25">
      <c r="B16" s="66" t="s">
        <v>10</v>
      </c>
      <c r="C16" s="21">
        <f>'CUADRO INDIVIDUAL'!$D$39</f>
        <v>215</v>
      </c>
      <c r="D16" s="21">
        <f>'CUADRO INDIVIDUAL'!$D$40</f>
        <v>931</v>
      </c>
      <c r="E16" s="21">
        <f>'CUADRO INDIVIDUAL'!$D$41</f>
        <v>632</v>
      </c>
      <c r="F16" s="21">
        <f>'CUADRO INDIVIDUAL'!$D$42</f>
        <v>0</v>
      </c>
      <c r="G16" s="21">
        <f>'CUADRO INDIVIDUAL'!$D$43</f>
        <v>0</v>
      </c>
      <c r="H16" s="31">
        <f>'CUADRO INDIVIDUAL'!$D$44</f>
        <v>0</v>
      </c>
      <c r="I16" s="34">
        <f t="shared" si="0"/>
        <v>1778</v>
      </c>
      <c r="R16" s="2"/>
    </row>
    <row r="17" spans="2:18" ht="34.5" customHeight="1" x14ac:dyDescent="0.25">
      <c r="B17" s="40" t="s">
        <v>11</v>
      </c>
      <c r="C17" s="40">
        <f>SUM(C10:C16)</f>
        <v>428</v>
      </c>
      <c r="D17" s="44">
        <f t="shared" ref="D17:H17" si="1">SUM(D10:D16)</f>
        <v>1128</v>
      </c>
      <c r="E17" s="44">
        <f t="shared" si="1"/>
        <v>751</v>
      </c>
      <c r="F17" s="40">
        <f t="shared" si="1"/>
        <v>2</v>
      </c>
      <c r="G17" s="40">
        <f t="shared" si="1"/>
        <v>8</v>
      </c>
      <c r="H17" s="40">
        <f t="shared" si="1"/>
        <v>1</v>
      </c>
      <c r="I17" s="44">
        <f>SUM(I10:I16)</f>
        <v>2318</v>
      </c>
      <c r="R17" s="2"/>
    </row>
    <row r="21" spans="2:18" ht="27.75" customHeight="1" thickBot="1" x14ac:dyDescent="0.3">
      <c r="C21" s="105" t="s">
        <v>33</v>
      </c>
      <c r="D21" s="106"/>
      <c r="E21" s="106"/>
      <c r="F21" s="106"/>
      <c r="G21" s="106"/>
      <c r="H21" s="106"/>
      <c r="I21" s="106"/>
    </row>
    <row r="22" spans="2:18" ht="34.15" customHeight="1" thickTop="1" x14ac:dyDescent="0.25">
      <c r="B22" s="27"/>
      <c r="C22" s="36" t="s">
        <v>4</v>
      </c>
      <c r="D22" s="36" t="s">
        <v>5</v>
      </c>
      <c r="E22" s="36" t="s">
        <v>6</v>
      </c>
      <c r="F22" s="36" t="s">
        <v>14</v>
      </c>
      <c r="G22" s="36" t="s">
        <v>15</v>
      </c>
      <c r="H22" s="45" t="s">
        <v>24</v>
      </c>
      <c r="I22" s="36" t="s">
        <v>2</v>
      </c>
      <c r="J22" s="22"/>
      <c r="R22" s="2"/>
    </row>
    <row r="23" spans="2:18" ht="23.45" customHeight="1" x14ac:dyDescent="0.25">
      <c r="B23" s="66" t="s">
        <v>7</v>
      </c>
      <c r="C23" s="47">
        <f>'CUADRO INDIVIDUAL'!$E$9</f>
        <v>159981.37</v>
      </c>
      <c r="D23" s="47">
        <f>'CUADRO INDIVIDUAL'!$E$10</f>
        <v>16126061.189999999</v>
      </c>
      <c r="E23" s="47">
        <f>'CUADRO INDIVIDUAL'!$E$11</f>
        <v>638440459.05999994</v>
      </c>
      <c r="F23" s="47">
        <f>'CUADRO INDIVIDUAL'!$E$12</f>
        <v>0</v>
      </c>
      <c r="G23" s="47">
        <f>'CUADRO INDIVIDUAL'!$E$13</f>
        <v>191678.12</v>
      </c>
      <c r="H23" s="47">
        <f>'VOLUMEN GLOBAL'!$S$10</f>
        <v>5000.93</v>
      </c>
      <c r="I23" s="28">
        <f>SUM(C23:H23)</f>
        <v>654923180.66999984</v>
      </c>
      <c r="R23" s="2"/>
    </row>
    <row r="24" spans="2:18" ht="23.45" customHeight="1" x14ac:dyDescent="0.25">
      <c r="B24" s="66" t="s">
        <v>26</v>
      </c>
      <c r="C24" s="47">
        <f>'CUADRO INDIVIDUAL'!$K$9</f>
        <v>39471670.079999991</v>
      </c>
      <c r="D24" s="47">
        <f>'CUADRO INDIVIDUAL'!$K$10</f>
        <v>2051674.7199999997</v>
      </c>
      <c r="E24" s="47">
        <f>'CUADRO INDIVIDUAL'!$K$11</f>
        <v>1194462.6600000001</v>
      </c>
      <c r="F24" s="47">
        <f>'CUADRO INDIVIDUAL'!$K$12</f>
        <v>110171.95</v>
      </c>
      <c r="G24" s="47">
        <f>'CUADRO INDIVIDUAL'!$K$13</f>
        <v>0</v>
      </c>
      <c r="H24" s="47">
        <f>'CUADRO INDIVIDUAL'!$K$14</f>
        <v>0</v>
      </c>
      <c r="I24" s="64">
        <f>SUM(C24:H24)</f>
        <v>42827979.409999996</v>
      </c>
      <c r="R24" s="2"/>
    </row>
    <row r="25" spans="2:18" ht="23.45" customHeight="1" x14ac:dyDescent="0.25">
      <c r="B25" s="66" t="s">
        <v>17</v>
      </c>
      <c r="C25" s="47">
        <f>'CUADRO INDIVIDUAL'!$E$19</f>
        <v>828530.75</v>
      </c>
      <c r="D25" s="47">
        <f>'CUADRO INDIVIDUAL'!$E$20</f>
        <v>2145</v>
      </c>
      <c r="E25" s="47">
        <f>'CUADRO INDIVIDUAL'!$E$21</f>
        <v>16848</v>
      </c>
      <c r="F25" s="47">
        <f>'CUADRO INDIVIDUAL'!$E$22</f>
        <v>0</v>
      </c>
      <c r="G25" s="47">
        <f>'CUADRO INDIVIDUAL'!$E$23</f>
        <v>0</v>
      </c>
      <c r="H25" s="47">
        <f>'CUADRO INDIVIDUAL'!$E$24</f>
        <v>0</v>
      </c>
      <c r="I25" s="29">
        <f t="shared" ref="I25:I29" si="2">SUM(C25:H25)</f>
        <v>847523.75</v>
      </c>
      <c r="R25" s="2"/>
    </row>
    <row r="26" spans="2:18" ht="23.45" customHeight="1" x14ac:dyDescent="0.25">
      <c r="B26" s="66" t="s">
        <v>18</v>
      </c>
      <c r="C26" s="47">
        <f>'CUADRO INDIVIDUAL'!$K$19</f>
        <v>1310338.4900000002</v>
      </c>
      <c r="D26" s="47">
        <f>'CUADRO INDIVIDUAL'!$K$20</f>
        <v>696208.46</v>
      </c>
      <c r="E26" s="47">
        <f>'CUADRO INDIVIDUAL'!$K$21</f>
        <v>548835.56999999995</v>
      </c>
      <c r="F26" s="47">
        <f>'CUADRO INDIVIDUAL'!$K$22</f>
        <v>0</v>
      </c>
      <c r="G26" s="47">
        <f>'CUADRO INDIVIDUAL'!$K$23</f>
        <v>0</v>
      </c>
      <c r="H26" s="47">
        <f>'CUADRO INDIVIDUAL'!$K$24</f>
        <v>0</v>
      </c>
      <c r="I26" s="29">
        <f t="shared" si="2"/>
        <v>2555382.52</v>
      </c>
      <c r="R26" s="2"/>
    </row>
    <row r="27" spans="2:18" ht="23.45" customHeight="1" x14ac:dyDescent="0.25">
      <c r="B27" s="66" t="s">
        <v>19</v>
      </c>
      <c r="C27" s="47">
        <f>'CUADRO INDIVIDUAL'!$E$29</f>
        <v>0</v>
      </c>
      <c r="D27" s="47">
        <f>'CUADRO INDIVIDUAL'!$E$30</f>
        <v>103249.74</v>
      </c>
      <c r="E27" s="47">
        <f>'CUADRO INDIVIDUAL'!$E$31</f>
        <v>0</v>
      </c>
      <c r="F27" s="47">
        <f>'CUADRO INDIVIDUAL'!$E$32</f>
        <v>0</v>
      </c>
      <c r="G27" s="47">
        <f>'CUADRO INDIVIDUAL'!$E$33</f>
        <v>523511.43</v>
      </c>
      <c r="H27" s="47">
        <f>'CUADRO INDIVIDUAL'!$E$34</f>
        <v>0</v>
      </c>
      <c r="I27" s="29">
        <f t="shared" si="2"/>
        <v>626761.17000000004</v>
      </c>
      <c r="R27" s="2"/>
    </row>
    <row r="28" spans="2:18" ht="23.45" customHeight="1" x14ac:dyDescent="0.25">
      <c r="B28" s="66" t="s">
        <v>27</v>
      </c>
      <c r="C28" s="47">
        <f>'CUADRO INDIVIDUAL'!$K$29</f>
        <v>0</v>
      </c>
      <c r="D28" s="47">
        <f>'CUADRO INDIVIDUAL'!$K$30</f>
        <v>266200</v>
      </c>
      <c r="E28" s="47">
        <f>'CUADRO INDIVIDUAL'!$K$31</f>
        <v>0</v>
      </c>
      <c r="F28" s="47">
        <f>'CUADRO INDIVIDUAL'!$K$32</f>
        <v>0</v>
      </c>
      <c r="G28" s="47">
        <f>'CUADRO INDIVIDUAL'!$K$33</f>
        <v>0</v>
      </c>
      <c r="H28" s="47">
        <f>'CUADRO INDIVIDUAL'!$K$34</f>
        <v>0</v>
      </c>
      <c r="I28" s="29">
        <f t="shared" si="2"/>
        <v>266200</v>
      </c>
      <c r="R28" s="2"/>
    </row>
    <row r="29" spans="2:18" ht="23.45" customHeight="1" x14ac:dyDescent="0.25">
      <c r="B29" s="66" t="s">
        <v>10</v>
      </c>
      <c r="C29" s="47">
        <f>'CUADRO INDIVIDUAL'!$E$39</f>
        <v>805844.89</v>
      </c>
      <c r="D29" s="47">
        <f>'CUADRO INDIVIDUAL'!$E$40</f>
        <v>1716086.0899999989</v>
      </c>
      <c r="E29" s="47">
        <f>'CUADRO INDIVIDUAL'!$E$41</f>
        <v>879755.29000000132</v>
      </c>
      <c r="F29" s="47">
        <f>'CUADRO INDIVIDUAL'!$E$42</f>
        <v>0</v>
      </c>
      <c r="G29" s="47">
        <f>'CUADRO INDIVIDUAL'!$E$43</f>
        <v>0</v>
      </c>
      <c r="H29" s="47">
        <f>'CUADRO INDIVIDUAL'!$E$44</f>
        <v>0</v>
      </c>
      <c r="I29" s="30">
        <f t="shared" si="2"/>
        <v>3401686.2700000005</v>
      </c>
      <c r="R29" s="2"/>
    </row>
    <row r="30" spans="2:18" ht="35.25" customHeight="1" x14ac:dyDescent="0.25">
      <c r="B30" s="40" t="s">
        <v>11</v>
      </c>
      <c r="C30" s="46">
        <f>SUM(C23:C29)</f>
        <v>42576365.579999991</v>
      </c>
      <c r="D30" s="46">
        <f t="shared" ref="D30:H30" si="3">SUM(D23:D29)</f>
        <v>20961625.199999999</v>
      </c>
      <c r="E30" s="46">
        <f t="shared" si="3"/>
        <v>641080360.57999992</v>
      </c>
      <c r="F30" s="46">
        <f t="shared" si="3"/>
        <v>110171.95</v>
      </c>
      <c r="G30" s="46">
        <f t="shared" si="3"/>
        <v>715189.55</v>
      </c>
      <c r="H30" s="46">
        <f t="shared" si="3"/>
        <v>5000.93</v>
      </c>
      <c r="I30" s="46">
        <f>SUM(I23:I29)</f>
        <v>705448713.78999972</v>
      </c>
      <c r="R30" s="2"/>
    </row>
    <row r="31" spans="2:18" x14ac:dyDescent="0.25">
      <c r="O31" s="22"/>
      <c r="R31" s="2"/>
    </row>
    <row r="33" spans="3:9" ht="27.6" customHeight="1" thickBot="1" x14ac:dyDescent="0.3">
      <c r="C33" s="105" t="s">
        <v>34</v>
      </c>
      <c r="D33" s="106"/>
      <c r="E33" s="106"/>
      <c r="F33" s="106"/>
      <c r="G33" s="106"/>
      <c r="H33" s="106"/>
      <c r="I33" s="106"/>
    </row>
    <row r="34" spans="3:9" ht="32.25" thickTop="1" x14ac:dyDescent="0.25">
      <c r="C34" s="36" t="s">
        <v>4</v>
      </c>
      <c r="D34" s="36" t="s">
        <v>5</v>
      </c>
      <c r="E34" s="36" t="s">
        <v>6</v>
      </c>
      <c r="F34" s="36" t="s">
        <v>14</v>
      </c>
      <c r="G34" s="36" t="s">
        <v>15</v>
      </c>
      <c r="H34" s="45" t="s">
        <v>24</v>
      </c>
      <c r="I34" s="36" t="s">
        <v>2</v>
      </c>
    </row>
    <row r="35" spans="3:9" ht="23.45" customHeight="1" x14ac:dyDescent="0.25">
      <c r="C35" s="67">
        <f t="shared" ref="C35:H35" si="4">(C30*100)/$I$30</f>
        <v>6.0353594453748292</v>
      </c>
      <c r="D35" s="67">
        <f t="shared" si="4"/>
        <v>2.9713889599974412</v>
      </c>
      <c r="E35" s="67">
        <f t="shared" si="4"/>
        <v>90.875544607036986</v>
      </c>
      <c r="F35" s="67">
        <f t="shared" si="4"/>
        <v>1.5617286961670801E-2</v>
      </c>
      <c r="G35" s="67">
        <f t="shared" si="4"/>
        <v>0.10138080005244718</v>
      </c>
      <c r="H35" s="68">
        <f t="shared" si="4"/>
        <v>7.0890057664612781E-4</v>
      </c>
      <c r="I35" s="75">
        <v>1</v>
      </c>
    </row>
  </sheetData>
  <mergeCells count="6">
    <mergeCell ref="C33:I33"/>
    <mergeCell ref="F2:G2"/>
    <mergeCell ref="C8:I8"/>
    <mergeCell ref="B5:I5"/>
    <mergeCell ref="F3:I3"/>
    <mergeCell ref="C21:I21"/>
  </mergeCells>
  <printOptions horizontalCentered="1" verticalCentered="1"/>
  <pageMargins left="0" right="0" top="0.94488188976377963" bottom="0.74803149606299213" header="0.31496062992125984" footer="0.31496062992125984"/>
  <pageSetup paperSize="9" scale="65" orientation="landscape" r:id="rId1"/>
  <headerFooter alignWithMargins="0">
    <oddHeader>&amp;L&amp;G&amp;R&amp;"-,Negrita"&amp;K0070C0TRANSPARENCIA, BOP E IMPRENTA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Gráficos</vt:lpstr>
      </vt:variant>
      <vt:variant>
        <vt:i4>3</vt:i4>
      </vt:variant>
    </vt:vector>
  </HeadingPairs>
  <TitlesOfParts>
    <vt:vector size="6" baseType="lpstr">
      <vt:lpstr>VOLUMEN GLOBAL</vt:lpstr>
      <vt:lpstr>CUADRO INDIVIDUAL</vt:lpstr>
      <vt:lpstr>TOTALES</vt:lpstr>
      <vt:lpstr>Gráfico TOTALES - Importes</vt:lpstr>
      <vt:lpstr>Gráfico TOTALES - Contratos</vt:lpstr>
      <vt:lpstr>Gráfico TOTALES - Porcentajes</vt:lpstr>
    </vt:vector>
  </TitlesOfParts>
  <Company>Diputación de Alicante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GIMENEZ GOMEZ, MARIA JESUS</dc:creator>
  <cp:lastModifiedBy>ROMERO AMOROS, FRANCISCO JAVIER</cp:lastModifiedBy>
  <cp:lastPrinted>2024-04-21T08:09:54Z</cp:lastPrinted>
  <dcterms:created xsi:type="dcterms:W3CDTF">2018-03-22T08:57:49Z</dcterms:created>
  <dcterms:modified xsi:type="dcterms:W3CDTF">2025-05-14T08:45:24Z</dcterms:modified>
</cp:coreProperties>
</file>