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LIGACIONES DE PUBLICIDAD ACTIVA\INFORMACION ECON PRESUP Y ESTADIST\CAMPAÑAS DE PUBLICIDAD\"/>
    </mc:Choice>
  </mc:AlternateContent>
  <bookViews>
    <workbookView xWindow="-105" yWindow="-105" windowWidth="23250" windowHeight="12570"/>
  </bookViews>
  <sheets>
    <sheet name="CAMPAÑAS PUBLICIDAD" sheetId="2" r:id="rId1"/>
  </sheets>
  <definedNames>
    <definedName name="_xlnm.Print_Area" localSheetId="0">'CAMPAÑAS PUBLICIDAD'!$A$1:$L$62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2" l="1"/>
  <c r="J62" i="2"/>
  <c r="I62" i="2"/>
  <c r="H62" i="2"/>
  <c r="G62" i="2"/>
  <c r="F62" i="2"/>
  <c r="E62" i="2"/>
  <c r="D62" i="2"/>
  <c r="C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62" i="2" l="1"/>
</calcChain>
</file>

<file path=xl/sharedStrings.xml><?xml version="1.0" encoding="utf-8"?>
<sst xmlns="http://schemas.openxmlformats.org/spreadsheetml/2006/main" count="129" uniqueCount="84">
  <si>
    <t>Documento reelaborado por la Unidad de Transparencia</t>
  </si>
  <si>
    <r>
      <rPr>
        <b/>
        <sz val="11"/>
        <color theme="1"/>
        <rFont val="Calibri"/>
        <family val="2"/>
        <scheme val="minor"/>
      </rPr>
      <t>Versión núm. 1</t>
    </r>
    <r>
      <rPr>
        <sz val="11"/>
        <color theme="1"/>
        <rFont val="Calibri"/>
        <family val="2"/>
        <scheme val="minor"/>
      </rPr>
      <t>: 5 de febrero de 2024</t>
    </r>
  </si>
  <si>
    <r>
      <t xml:space="preserve">Fuente: </t>
    </r>
    <r>
      <rPr>
        <b/>
        <sz val="11"/>
        <color theme="1"/>
        <rFont val="Calibri"/>
        <family val="2"/>
        <scheme val="minor"/>
      </rPr>
      <t>Gabinete de Comunicación</t>
    </r>
  </si>
  <si>
    <t xml:space="preserve"> COSTES DE LAS CAMPAÑAS DE PUBLICIDAD Y PROMOCIÓN INSTITUCIONAL DEL PERIODO DICIEMBRE 2021 A NOVIEMBRE 2022</t>
  </si>
  <si>
    <t>CAMPAÑA</t>
  </si>
  <si>
    <t>ÁREA/DEPARTAMENTO</t>
  </si>
  <si>
    <t>PUBLICIDAD 
EXTERIOR</t>
  </si>
  <si>
    <t>DIGITALES</t>
  </si>
  <si>
    <t>PRENSA 
ESCRITA</t>
  </si>
  <si>
    <t>RADIOS</t>
  </si>
  <si>
    <t>REDES 
SOCIALES</t>
  </si>
  <si>
    <t>REVISTAS</t>
  </si>
  <si>
    <t>TELEVISIÓN</t>
  </si>
  <si>
    <t>CREATIVIDADES</t>
  </si>
  <si>
    <t>LONAS,
BANDEROLAS</t>
  </si>
  <si>
    <t>TOTAL 
CAMPAÑA</t>
  </si>
  <si>
    <t>19 CONGRESO DE VIOLENCIA CONTRA LA MUJER</t>
  </si>
  <si>
    <t>IGUALDAD</t>
  </si>
  <si>
    <t>A LA LUZ. MUBAG</t>
  </si>
  <si>
    <t>CULTURA</t>
  </si>
  <si>
    <t>AGENDA 2030</t>
  </si>
  <si>
    <t>PRESIDENCIA</t>
  </si>
  <si>
    <t>AGENDA 2030. ABRIL</t>
  </si>
  <si>
    <t>AGENDA 2030. MARZO</t>
  </si>
  <si>
    <t>AGENDA CULTURAL</t>
  </si>
  <si>
    <t>ANUNCIOS CARRETERAS 2022</t>
  </si>
  <si>
    <t>CARRETERAS</t>
  </si>
  <si>
    <t>ANUNCIOS PRESIDENCIA 2022</t>
  </si>
  <si>
    <t>BONO CONSUMO</t>
  </si>
  <si>
    <t>BONO CONSUMO 2</t>
  </si>
  <si>
    <t>DESARROLLO ECONÓMICO Y SECTORES PRODUCTIVOS</t>
  </si>
  <si>
    <t>BONODIPU NAVIDEÑO</t>
  </si>
  <si>
    <t>COLORES DE NUESTRA TIERRA</t>
  </si>
  <si>
    <t>COLORES DE NUESTRA TIERRA 2</t>
  </si>
  <si>
    <t>COMPROMETIDOS CON EL DEPORTE</t>
  </si>
  <si>
    <t>DEPORTES</t>
  </si>
  <si>
    <t>CONGRESO VOLUNTARIADO</t>
  </si>
  <si>
    <t>BIENESTAR SOCIAL</t>
  </si>
  <si>
    <t>CURSOS DE CASTELLANO ON LINE PARA EXTRANJEROS</t>
  </si>
  <si>
    <t>RESIDENTES INTERNACIONALES</t>
  </si>
  <si>
    <t>DE FESTA A FESTA. ELX</t>
  </si>
  <si>
    <t>ENCUENTROS POR LA IGUALDAD DE GÉNERO. NOVIEMBRE</t>
  </si>
  <si>
    <t>ENCUENTROS POR LA IGUALDAD DE GÉNERO. OCTUBRE</t>
  </si>
  <si>
    <t>ENCUENTROS POR LA IGUALDAD DE GÉNERO. SEPTIEMBRE</t>
  </si>
  <si>
    <t>ESPOSICION ARTESANIA DE LA PROVINCIA DE ALICANTE</t>
  </si>
  <si>
    <t>EXPOSICIÓN HILANDO SUEÑOS</t>
  </si>
  <si>
    <t>EXPOSICIÓN SARA NAVARRO</t>
  </si>
  <si>
    <t>GALA PREMIOS DE LA CULTURA MIGUEL HERNANDEZ</t>
  </si>
  <si>
    <t>GRAN CARRERA DEL MEDITERRÁNEO´22. NOVIEMBRE</t>
  </si>
  <si>
    <t>GRAN CARRERA DEL MEDITERRÁNEO´22. OCTUBRE</t>
  </si>
  <si>
    <t>JORNADAS COMARCALES DE VOLUNTARIADO. ALMORADI</t>
  </si>
  <si>
    <t>JORNADAS COMARCALES DE VOLUNTARIADO. ELDA</t>
  </si>
  <si>
    <t>JORNADAS COMARCALES DE VOLUNTARIADO. IBI</t>
  </si>
  <si>
    <t>JORNADAS COMARCALES DE VOLUNTARIADO. SANTA POLA</t>
  </si>
  <si>
    <t>LA DIPU CON LAS HOGUERAS</t>
  </si>
  <si>
    <t>LA DIPUTACION + NATURAL</t>
  </si>
  <si>
    <t>MEDIO AMBIENTE</t>
  </si>
  <si>
    <t>LA DIPUTACION + NATURAL 2</t>
  </si>
  <si>
    <t>LA DIPUTACION + SOSTENIBLE</t>
  </si>
  <si>
    <t>LAS MAQUINAS DE LEONARDO</t>
  </si>
  <si>
    <t>LAS MAQUINAS DE LEONARDO 07 JULIO</t>
  </si>
  <si>
    <t>LAS MAQUINAS DE LEONARDO 08 AGOSTO</t>
  </si>
  <si>
    <t>LAS MAQUINAS DE LEONARDO 09 SEPTIEMBRE</t>
  </si>
  <si>
    <t>LAS MAQUINAS DE LEONARDO 10 OCTUBRE</t>
  </si>
  <si>
    <t>NAVIDAD EN LA DIPUTACION</t>
  </si>
  <si>
    <t>PLAN + DEPORTE</t>
  </si>
  <si>
    <t>PLAN AUTÓNOMOS Y PYMES</t>
  </si>
  <si>
    <t>PLAN AYUDAS ENERGETICAS PARA AUTÓNOMOS Y PYMES. NOVIEMBRE</t>
  </si>
  <si>
    <t>PLAN AYUDAS ENERGETICAS PARA AUTÓNOMOS Y PYMES. OCTUBRE</t>
  </si>
  <si>
    <t>PREMIOS A LA CULTURA ALICANTINA</t>
  </si>
  <si>
    <t>PREMIOS FERNANDO ALBI</t>
  </si>
  <si>
    <t>ASISTENCIA A MUNICIPIOS</t>
  </si>
  <si>
    <t>PREMIOS PROVINCIALES DE LA JUVENTUD 22</t>
  </si>
  <si>
    <t>JUVENTUD</t>
  </si>
  <si>
    <t>PREVENCIÓN DE CONDUCTAS ADICTIVAS</t>
  </si>
  <si>
    <t>PREVENCION DE CONDUCTAS ADICTIVAS 2. NOVIEMBRE</t>
  </si>
  <si>
    <t>PREVENCION DE CONDUCTAS ADICTIVAS 2. OCTUBRE</t>
  </si>
  <si>
    <t>PREVENCION DE CONDUCTAS ADICTIVAS 2. SEPTIEMBRE</t>
  </si>
  <si>
    <t>SOMOS DE AQUÍ 2</t>
  </si>
  <si>
    <t>TOP CREATION</t>
  </si>
  <si>
    <t>VERANO ACTIVO</t>
  </si>
  <si>
    <t>VUELVE LA NAVIDAD A LA DIPUTACION. DICIEMBRE</t>
  </si>
  <si>
    <t>VUELVE LA NAVIDAD A LA DIPUTACION. ENERO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</si>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</sst>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 vertical="center"/>
    </xf>
    <xf numFmtId="0" fontId="0" fillId="4" borderId="0" xfId="0" applyFill="1"/>
    <xf numFmtId="44" fontId="0" fillId="4" borderId="0" xfId="1" applyFont="1" applyFill="1"/>
    <xf numFmtId="0" fontId="0" fillId="5" borderId="0" xfId="0" applyFill="1"/>
    <xf numFmtId="44" fontId="0" fillId="5" borderId="0" xfId="1" applyFont="1" applyFill="1"/>
    <xf numFmtId="0" fontId="0" fillId="2" borderId="0" xfId="0" applyFill="1"/>
    <xf numFmtId="44" fontId="1" fillId="4" borderId="0" xfId="1" applyFont="1" applyFill="1"/>
    <xf numFmtId="44" fontId="0" fillId="2" borderId="0" xfId="0" applyNumberFormat="1" applyFill="1"/>
    <xf numFmtId="44" fontId="3" fillId="2" borderId="0" xfId="0" applyNumberFormat="1" applyFont="1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solid">
          <fgColor indexed="64"/>
          <bgColor theme="8" tint="-0.249977111117893"/>
        </patternFill>
      </fill>
    </dxf>
    <dxf>
      <fill>
        <patternFill patternType="solid">
          <fgColor indexed="64"/>
          <bgColor theme="8" tint="-0.249977111117893"/>
        </patternFill>
      </fill>
    </dxf>
    <dxf>
      <fill>
        <patternFill patternType="solid">
          <fgColor indexed="64"/>
          <bgColor theme="8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a1" displayName="Tabla1" ref="A5:L62" totalsRowCount="1" totalsRowDxfId="12">
  <tableColumns count="12">
    <tableColumn id="1" name="CAMPAÑA" totalsRowLabel="Total" totalsRowDxfId="11"/>
    <tableColumn id="11" name="ÁREA/DEPARTAMENTO" totalsRowDxfId="10"/>
    <tableColumn id="2" name="PUBLICIDAD _x000a_EXTERIOR" totalsRowFunction="sum" totalsRowDxfId="9" dataCellStyle="Moneda"/>
    <tableColumn id="3" name="DIGITALES" totalsRowFunction="sum" totalsRowDxfId="8" dataCellStyle="Moneda"/>
    <tableColumn id="4" name="PRENSA _x000a_ESCRITA" totalsRowFunction="sum" totalsRowDxfId="7" dataCellStyle="Moneda"/>
    <tableColumn id="5" name="RADIOS" totalsRowFunction="sum" totalsRowDxfId="6" dataCellStyle="Moneda"/>
    <tableColumn id="6" name="REDES _x000a_SOCIALES" totalsRowFunction="sum" totalsRowDxfId="5" dataCellStyle="Moneda"/>
    <tableColumn id="7" name="REVISTAS" totalsRowFunction="sum" totalsRowDxfId="4" dataCellStyle="Moneda"/>
    <tableColumn id="8" name="TELEVISIÓN" totalsRowFunction="sum" totalsRowDxfId="3" dataCellStyle="Moneda"/>
    <tableColumn id="9" name="CREATIVIDADES" totalsRowFunction="sum" totalsRowDxfId="2" dataCellStyle="Moneda"/>
    <tableColumn id="10" name="LONAS,_x000a_BANDEROLAS" totalsRowFunction="sum" totalsRowDxfId="1" dataCellStyle="Moneda"/>
    <tableColumn id="12" name="TOTAL _x000a_CAMPAÑA" totalsRowFunction="sum" totalsRowDxfId="0" dataCellStyle="Moneda">
      <calculatedColumnFormula>SUM(Tabla1[[#This Row],[PUBLICIDAD 
EXTERIOR]:[LONAS,
BANDEROLAS]])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zoomScaleNormal="100" workbookViewId="0">
      <selection activeCell="A4" sqref="A4:L4"/>
    </sheetView>
  </sheetViews>
  <sheetFormatPr baseColWidth="10" defaultRowHeight="15" x14ac:dyDescent="0.25"/>
  <cols>
    <col min="1" max="1" width="64.140625" bestFit="1" customWidth="1"/>
    <col min="2" max="2" width="48.85546875" style="1" bestFit="1" customWidth="1"/>
    <col min="3" max="3" width="14.140625" style="1" customWidth="1"/>
    <col min="4" max="4" width="16.140625" style="2" bestFit="1" customWidth="1"/>
    <col min="5" max="5" width="12.42578125" style="1" customWidth="1"/>
    <col min="6" max="6" width="13.85546875" customWidth="1"/>
    <col min="7" max="7" width="12.5703125" customWidth="1"/>
    <col min="8" max="8" width="12.7109375" customWidth="1"/>
    <col min="9" max="9" width="14.42578125" customWidth="1"/>
    <col min="10" max="10" width="16.28515625" customWidth="1"/>
    <col min="11" max="11" width="13.140625" customWidth="1"/>
    <col min="12" max="12" width="15.42578125" customWidth="1"/>
  </cols>
  <sheetData>
    <row r="1" spans="1:12" x14ac:dyDescent="0.25">
      <c r="B1"/>
      <c r="C1"/>
      <c r="D1"/>
      <c r="E1"/>
      <c r="I1" s="3" t="s">
        <v>0</v>
      </c>
    </row>
    <row r="2" spans="1:12" x14ac:dyDescent="0.25">
      <c r="A2" t="s">
        <v>1</v>
      </c>
      <c r="B2"/>
      <c r="C2"/>
      <c r="D2"/>
      <c r="E2"/>
      <c r="J2" s="3" t="s">
        <v>2</v>
      </c>
    </row>
    <row r="3" spans="1:12" ht="7.5" customHeight="1" x14ac:dyDescent="0.25">
      <c r="B3"/>
      <c r="C3"/>
      <c r="D3"/>
      <c r="E3"/>
    </row>
    <row r="4" spans="1:12" ht="28.5" customHeight="1" x14ac:dyDescent="0.25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31.5" customHeight="1" x14ac:dyDescent="0.25">
      <c r="A5" s="4" t="s">
        <v>4</v>
      </c>
      <c r="B5" s="4" t="s">
        <v>5</v>
      </c>
      <c r="C5" s="13" t="s">
        <v>6</v>
      </c>
      <c r="D5" s="14" t="s">
        <v>7</v>
      </c>
      <c r="E5" s="13" t="s">
        <v>8</v>
      </c>
      <c r="F5" s="14" t="s">
        <v>9</v>
      </c>
      <c r="G5" s="13" t="s">
        <v>10</v>
      </c>
      <c r="H5" s="14" t="s">
        <v>11</v>
      </c>
      <c r="I5" s="14" t="s">
        <v>12</v>
      </c>
      <c r="J5" s="14" t="s">
        <v>13</v>
      </c>
      <c r="K5" s="13" t="s">
        <v>14</v>
      </c>
      <c r="L5" s="13" t="s">
        <v>15</v>
      </c>
    </row>
    <row r="6" spans="1:12" x14ac:dyDescent="0.25">
      <c r="A6" s="5" t="s">
        <v>16</v>
      </c>
      <c r="B6" s="5" t="s">
        <v>17</v>
      </c>
      <c r="C6" s="6"/>
      <c r="D6" s="6">
        <v>10546.370716849002</v>
      </c>
      <c r="E6" s="6"/>
      <c r="F6" s="6">
        <v>5388.5873799999999</v>
      </c>
      <c r="G6" s="6">
        <v>3144.9993299999996</v>
      </c>
      <c r="H6" s="6"/>
      <c r="I6" s="6"/>
      <c r="J6" s="6">
        <v>1511.42</v>
      </c>
      <c r="K6" s="6"/>
      <c r="L6" s="6">
        <f>SUM(Tabla1[[#This Row],[PUBLICIDAD 
EXTERIOR]:[LONAS,
BANDEROLAS]])</f>
        <v>20591.377426849001</v>
      </c>
    </row>
    <row r="7" spans="1:12" x14ac:dyDescent="0.25">
      <c r="A7" s="7" t="s">
        <v>18</v>
      </c>
      <c r="B7" s="7" t="s">
        <v>19</v>
      </c>
      <c r="C7" s="8"/>
      <c r="D7" s="8">
        <v>9429.9355678000011</v>
      </c>
      <c r="E7" s="8">
        <v>4642.4989600000008</v>
      </c>
      <c r="F7" s="8">
        <v>9809.9019700000008</v>
      </c>
      <c r="G7" s="8"/>
      <c r="H7" s="8">
        <v>1122.2749999999999</v>
      </c>
      <c r="I7" s="8">
        <v>6953.7441599999993</v>
      </c>
      <c r="J7" s="8">
        <v>1536.16</v>
      </c>
      <c r="K7" s="8"/>
      <c r="L7" s="8">
        <f>SUM(Tabla1[[#This Row],[PUBLICIDAD 
EXTERIOR]:[LONAS,
BANDEROLAS]])</f>
        <v>33494.515657800002</v>
      </c>
    </row>
    <row r="8" spans="1:12" x14ac:dyDescent="0.25">
      <c r="A8" s="5" t="s">
        <v>20</v>
      </c>
      <c r="B8" s="5" t="s">
        <v>21</v>
      </c>
      <c r="C8" s="6"/>
      <c r="D8" s="6"/>
      <c r="E8" s="6"/>
      <c r="F8" s="6"/>
      <c r="G8" s="6"/>
      <c r="H8" s="6"/>
      <c r="I8" s="6"/>
      <c r="J8" s="6">
        <v>1536.16</v>
      </c>
      <c r="K8" s="6"/>
      <c r="L8" s="6">
        <f>SUM(Tabla1[[#This Row],[PUBLICIDAD 
EXTERIOR]:[LONAS,
BANDEROLAS]])</f>
        <v>1536.16</v>
      </c>
    </row>
    <row r="9" spans="1:12" x14ac:dyDescent="0.25">
      <c r="A9" s="7" t="s">
        <v>22</v>
      </c>
      <c r="B9" s="7" t="s">
        <v>21</v>
      </c>
      <c r="C9" s="8"/>
      <c r="D9" s="8">
        <v>8813.3846173999991</v>
      </c>
      <c r="E9" s="8"/>
      <c r="F9" s="8">
        <v>4516.0346</v>
      </c>
      <c r="G9" s="8"/>
      <c r="H9" s="8"/>
      <c r="I9" s="8">
        <v>3941.6478419999994</v>
      </c>
      <c r="J9" s="8"/>
      <c r="K9" s="8"/>
      <c r="L9" s="8">
        <f>SUM(Tabla1[[#This Row],[PUBLICIDAD 
EXTERIOR]:[LONAS,
BANDEROLAS]])</f>
        <v>17271.067059399997</v>
      </c>
    </row>
    <row r="10" spans="1:12" x14ac:dyDescent="0.25">
      <c r="A10" s="5" t="s">
        <v>23</v>
      </c>
      <c r="B10" s="5" t="s">
        <v>21</v>
      </c>
      <c r="C10" s="6"/>
      <c r="D10" s="6">
        <v>4877.2994116000018</v>
      </c>
      <c r="E10" s="6"/>
      <c r="F10" s="6">
        <v>7081.4911200000015</v>
      </c>
      <c r="G10" s="6"/>
      <c r="H10" s="6"/>
      <c r="I10" s="6">
        <v>4053.5033879999996</v>
      </c>
      <c r="J10" s="6"/>
      <c r="K10" s="6"/>
      <c r="L10" s="6">
        <f>SUM(Tabla1[[#This Row],[PUBLICIDAD 
EXTERIOR]:[LONAS,
BANDEROLAS]])</f>
        <v>16012.293919600002</v>
      </c>
    </row>
    <row r="11" spans="1:12" x14ac:dyDescent="0.25">
      <c r="A11" s="7" t="s">
        <v>24</v>
      </c>
      <c r="B11" s="7" t="s">
        <v>19</v>
      </c>
      <c r="C11" s="8"/>
      <c r="D11" s="8"/>
      <c r="E11" s="8"/>
      <c r="F11" s="8"/>
      <c r="G11" s="8"/>
      <c r="H11" s="8"/>
      <c r="I11" s="8"/>
      <c r="J11" s="8">
        <v>1536.16</v>
      </c>
      <c r="K11" s="8"/>
      <c r="L11" s="8">
        <f>SUM(Tabla1[[#This Row],[PUBLICIDAD 
EXTERIOR]:[LONAS,
BANDEROLAS]])</f>
        <v>1536.16</v>
      </c>
    </row>
    <row r="12" spans="1:12" x14ac:dyDescent="0.25">
      <c r="A12" s="5" t="s">
        <v>25</v>
      </c>
      <c r="B12" s="5" t="s">
        <v>26</v>
      </c>
      <c r="C12" s="6"/>
      <c r="D12" s="6"/>
      <c r="E12" s="6">
        <v>16766.97</v>
      </c>
      <c r="F12" s="6"/>
      <c r="G12" s="6"/>
      <c r="H12" s="6"/>
      <c r="I12" s="6"/>
      <c r="J12" s="6"/>
      <c r="K12" s="6"/>
      <c r="L12" s="6">
        <f>SUM(Tabla1[[#This Row],[PUBLICIDAD 
EXTERIOR]:[LONAS,
BANDEROLAS]])</f>
        <v>16766.97</v>
      </c>
    </row>
    <row r="13" spans="1:12" x14ac:dyDescent="0.25">
      <c r="A13" s="7" t="s">
        <v>27</v>
      </c>
      <c r="B13" s="7" t="s">
        <v>26</v>
      </c>
      <c r="C13" s="8"/>
      <c r="D13" s="8"/>
      <c r="E13" s="8">
        <v>1442.32</v>
      </c>
      <c r="F13" s="8"/>
      <c r="G13" s="8"/>
      <c r="H13" s="8"/>
      <c r="I13" s="8"/>
      <c r="J13" s="8"/>
      <c r="K13" s="8"/>
      <c r="L13" s="8">
        <f>SUM(Tabla1[[#This Row],[PUBLICIDAD 
EXTERIOR]:[LONAS,
BANDEROLAS]])</f>
        <v>1442.32</v>
      </c>
    </row>
    <row r="14" spans="1:12" x14ac:dyDescent="0.25">
      <c r="A14" s="5" t="s">
        <v>28</v>
      </c>
      <c r="B14" s="5" t="s">
        <v>21</v>
      </c>
      <c r="C14" s="6"/>
      <c r="D14" s="6">
        <v>18063.713859400003</v>
      </c>
      <c r="E14" s="6"/>
      <c r="F14" s="6">
        <v>7377.2586800000017</v>
      </c>
      <c r="G14" s="6">
        <v>5130.3999999999996</v>
      </c>
      <c r="H14" s="6"/>
      <c r="I14" s="6">
        <v>33027.783689999997</v>
      </c>
      <c r="J14" s="6">
        <v>1536.16</v>
      </c>
      <c r="K14" s="6"/>
      <c r="L14" s="6">
        <f>SUM(Tabla1[[#This Row],[PUBLICIDAD 
EXTERIOR]:[LONAS,
BANDEROLAS]])</f>
        <v>65135.316229400007</v>
      </c>
    </row>
    <row r="15" spans="1:12" x14ac:dyDescent="0.25">
      <c r="A15" s="7" t="s">
        <v>29</v>
      </c>
      <c r="B15" s="7" t="s">
        <v>30</v>
      </c>
      <c r="C15" s="8">
        <v>31731.524000000009</v>
      </c>
      <c r="D15" s="8">
        <v>5637.5246488000003</v>
      </c>
      <c r="E15" s="8"/>
      <c r="F15" s="8">
        <v>4662.76404</v>
      </c>
      <c r="G15" s="8"/>
      <c r="H15" s="8"/>
      <c r="I15" s="8"/>
      <c r="J15" s="8"/>
      <c r="K15" s="8">
        <v>12047.97</v>
      </c>
      <c r="L15" s="8">
        <f>SUM(Tabla1[[#This Row],[PUBLICIDAD 
EXTERIOR]:[LONAS,
BANDEROLAS]])</f>
        <v>54079.782688800013</v>
      </c>
    </row>
    <row r="16" spans="1:12" x14ac:dyDescent="0.25">
      <c r="A16" s="5" t="s">
        <v>31</v>
      </c>
      <c r="B16" s="5" t="s">
        <v>21</v>
      </c>
      <c r="C16" s="6"/>
      <c r="D16" s="6"/>
      <c r="E16" s="6"/>
      <c r="F16" s="6"/>
      <c r="G16" s="6"/>
      <c r="H16" s="6"/>
      <c r="I16" s="6"/>
      <c r="J16" s="6">
        <v>1511.42</v>
      </c>
      <c r="K16" s="6"/>
      <c r="L16" s="6">
        <f>SUM(Tabla1[[#This Row],[PUBLICIDAD 
EXTERIOR]:[LONAS,
BANDEROLAS]])</f>
        <v>1511.42</v>
      </c>
    </row>
    <row r="17" spans="1:12" x14ac:dyDescent="0.25">
      <c r="A17" s="7" t="s">
        <v>32</v>
      </c>
      <c r="B17" s="7" t="s">
        <v>30</v>
      </c>
      <c r="C17" s="8"/>
      <c r="D17" s="8">
        <v>5756.9420837499983</v>
      </c>
      <c r="E17" s="8"/>
      <c r="F17" s="8"/>
      <c r="G17" s="8"/>
      <c r="H17" s="8"/>
      <c r="I17" s="8">
        <v>17562.89832</v>
      </c>
      <c r="J17" s="8">
        <v>1536.16</v>
      </c>
      <c r="K17" s="8"/>
      <c r="L17" s="8">
        <f>SUM(Tabla1[[#This Row],[PUBLICIDAD 
EXTERIOR]:[LONAS,
BANDEROLAS]])</f>
        <v>24856.00040375</v>
      </c>
    </row>
    <row r="18" spans="1:12" x14ac:dyDescent="0.25">
      <c r="A18" s="5" t="s">
        <v>33</v>
      </c>
      <c r="B18" s="5" t="s">
        <v>30</v>
      </c>
      <c r="C18" s="6"/>
      <c r="D18" s="6">
        <v>9126.7250800000002</v>
      </c>
      <c r="E18" s="6">
        <v>6630.8496100000011</v>
      </c>
      <c r="F18" s="6"/>
      <c r="G18" s="6">
        <v>3181.87408</v>
      </c>
      <c r="H18" s="6"/>
      <c r="I18" s="6">
        <v>7560.5422200000003</v>
      </c>
      <c r="J18" s="6"/>
      <c r="K18" s="6"/>
      <c r="L18" s="6">
        <f>SUM(Tabla1[[#This Row],[PUBLICIDAD 
EXTERIOR]:[LONAS,
BANDEROLAS]])</f>
        <v>26499.990990000002</v>
      </c>
    </row>
    <row r="19" spans="1:12" x14ac:dyDescent="0.25">
      <c r="A19" s="7" t="s">
        <v>34</v>
      </c>
      <c r="B19" s="7" t="s">
        <v>35</v>
      </c>
      <c r="C19" s="8"/>
      <c r="D19" s="8">
        <v>8253.0179599999974</v>
      </c>
      <c r="E19" s="8"/>
      <c r="F19" s="8">
        <v>7749.7257199999995</v>
      </c>
      <c r="G19" s="8"/>
      <c r="H19" s="8"/>
      <c r="I19" s="8">
        <v>7316.5916999999999</v>
      </c>
      <c r="J19" s="8">
        <v>1536.16</v>
      </c>
      <c r="K19" s="8"/>
      <c r="L19" s="8">
        <f>SUM(Tabla1[[#This Row],[PUBLICIDAD 
EXTERIOR]:[LONAS,
BANDEROLAS]])</f>
        <v>24855.495379999997</v>
      </c>
    </row>
    <row r="20" spans="1:12" x14ac:dyDescent="0.25">
      <c r="A20" s="5" t="s">
        <v>36</v>
      </c>
      <c r="B20" s="5" t="s">
        <v>37</v>
      </c>
      <c r="C20" s="6"/>
      <c r="D20" s="6">
        <v>6633.6072000000022</v>
      </c>
      <c r="E20" s="6"/>
      <c r="F20" s="6">
        <v>2486.9614000000001</v>
      </c>
      <c r="G20" s="6">
        <v>1479.4277959999999</v>
      </c>
      <c r="H20" s="6"/>
      <c r="I20" s="6"/>
      <c r="J20" s="6">
        <v>1511.42</v>
      </c>
      <c r="K20" s="6"/>
      <c r="L20" s="6">
        <f>SUM(Tabla1[[#This Row],[PUBLICIDAD 
EXTERIOR]:[LONAS,
BANDEROLAS]])</f>
        <v>12111.416396000002</v>
      </c>
    </row>
    <row r="21" spans="1:12" x14ac:dyDescent="0.25">
      <c r="A21" s="7" t="s">
        <v>38</v>
      </c>
      <c r="B21" s="7" t="s">
        <v>39</v>
      </c>
      <c r="C21" s="8"/>
      <c r="D21" s="8"/>
      <c r="E21" s="8"/>
      <c r="F21" s="8"/>
      <c r="G21" s="8">
        <v>544.23283200000003</v>
      </c>
      <c r="H21" s="8">
        <v>5815.7124189999995</v>
      </c>
      <c r="I21" s="8"/>
      <c r="J21" s="8"/>
      <c r="K21" s="8"/>
      <c r="L21" s="8">
        <f>SUM(Tabla1[[#This Row],[PUBLICIDAD 
EXTERIOR]:[LONAS,
BANDEROLAS]])</f>
        <v>6359.9452509999992</v>
      </c>
    </row>
    <row r="22" spans="1:12" x14ac:dyDescent="0.25">
      <c r="A22" s="5" t="s">
        <v>40</v>
      </c>
      <c r="B22" s="5" t="s">
        <v>21</v>
      </c>
      <c r="C22" s="6"/>
      <c r="D22" s="6">
        <v>4507.1115518000006</v>
      </c>
      <c r="E22" s="6"/>
      <c r="F22" s="6">
        <v>3928.6037999999999</v>
      </c>
      <c r="G22" s="6">
        <v>1949.5519999999999</v>
      </c>
      <c r="H22" s="6"/>
      <c r="I22" s="6">
        <v>3394.52916</v>
      </c>
      <c r="J22" s="6">
        <v>1536.16</v>
      </c>
      <c r="K22" s="6"/>
      <c r="L22" s="6">
        <f>SUM(Tabla1[[#This Row],[PUBLICIDAD 
EXTERIOR]:[LONAS,
BANDEROLAS]])</f>
        <v>15315.956511800001</v>
      </c>
    </row>
    <row r="23" spans="1:12" x14ac:dyDescent="0.25">
      <c r="A23" s="7" t="s">
        <v>41</v>
      </c>
      <c r="B23" s="7" t="s">
        <v>17</v>
      </c>
      <c r="C23" s="8"/>
      <c r="D23" s="8">
        <v>2119.8171499999999</v>
      </c>
      <c r="E23" s="8"/>
      <c r="F23" s="8"/>
      <c r="G23" s="8">
        <v>706.84086000000002</v>
      </c>
      <c r="H23" s="8"/>
      <c r="I23" s="8"/>
      <c r="J23" s="8"/>
      <c r="K23" s="8"/>
      <c r="L23" s="8">
        <f>SUM(Tabla1[[#This Row],[PUBLICIDAD 
EXTERIOR]:[LONAS,
BANDEROLAS]])</f>
        <v>2826.6580100000001</v>
      </c>
    </row>
    <row r="24" spans="1:12" x14ac:dyDescent="0.25">
      <c r="A24" s="5" t="s">
        <v>42</v>
      </c>
      <c r="B24" s="5" t="s">
        <v>17</v>
      </c>
      <c r="C24" s="6"/>
      <c r="D24" s="6">
        <v>2119.8171499999999</v>
      </c>
      <c r="E24" s="6"/>
      <c r="F24" s="6"/>
      <c r="G24" s="6">
        <v>706.84086000000002</v>
      </c>
      <c r="H24" s="6"/>
      <c r="I24" s="6"/>
      <c r="J24" s="6"/>
      <c r="K24" s="6"/>
      <c r="L24" s="6">
        <f>SUM(Tabla1[[#This Row],[PUBLICIDAD 
EXTERIOR]:[LONAS,
BANDEROLAS]])</f>
        <v>2826.6580100000001</v>
      </c>
    </row>
    <row r="25" spans="1:12" x14ac:dyDescent="0.25">
      <c r="A25" s="7" t="s">
        <v>43</v>
      </c>
      <c r="B25" s="7" t="s">
        <v>17</v>
      </c>
      <c r="C25" s="8"/>
      <c r="D25" s="8">
        <v>2119.8171499999999</v>
      </c>
      <c r="E25" s="8"/>
      <c r="F25" s="8"/>
      <c r="G25" s="8">
        <v>706.84086000000002</v>
      </c>
      <c r="H25" s="8"/>
      <c r="I25" s="8"/>
      <c r="J25" s="8"/>
      <c r="K25" s="8"/>
      <c r="L25" s="8">
        <f>SUM(Tabla1[[#This Row],[PUBLICIDAD 
EXTERIOR]:[LONAS,
BANDEROLAS]])</f>
        <v>2826.6580100000001</v>
      </c>
    </row>
    <row r="26" spans="1:12" x14ac:dyDescent="0.25">
      <c r="A26" s="5" t="s">
        <v>44</v>
      </c>
      <c r="B26" s="5" t="s">
        <v>21</v>
      </c>
      <c r="C26" s="6"/>
      <c r="D26" s="6">
        <v>4872.1677289999998</v>
      </c>
      <c r="E26" s="6"/>
      <c r="F26" s="6">
        <v>2806.9701000000005</v>
      </c>
      <c r="G26" s="6">
        <v>508.93568000000005</v>
      </c>
      <c r="H26" s="6"/>
      <c r="I26" s="6"/>
      <c r="J26" s="6">
        <v>1536.16</v>
      </c>
      <c r="K26" s="6"/>
      <c r="L26" s="6">
        <f>SUM(Tabla1[[#This Row],[PUBLICIDAD 
EXTERIOR]:[LONAS,
BANDEROLAS]])</f>
        <v>9724.2335089999997</v>
      </c>
    </row>
    <row r="27" spans="1:12" x14ac:dyDescent="0.25">
      <c r="A27" s="7" t="s">
        <v>45</v>
      </c>
      <c r="B27" s="7" t="s">
        <v>17</v>
      </c>
      <c r="C27" s="8"/>
      <c r="D27" s="8">
        <v>9807.8818749999991</v>
      </c>
      <c r="E27" s="8"/>
      <c r="F27" s="8">
        <v>10211.291640000001</v>
      </c>
      <c r="G27" s="8">
        <v>1180.7615600000001</v>
      </c>
      <c r="H27" s="8"/>
      <c r="I27" s="8"/>
      <c r="J27" s="8">
        <v>1536.16</v>
      </c>
      <c r="K27" s="8"/>
      <c r="L27" s="8">
        <f>SUM(Tabla1[[#This Row],[PUBLICIDAD 
EXTERIOR]:[LONAS,
BANDEROLAS]])</f>
        <v>22736.095075000001</v>
      </c>
    </row>
    <row r="28" spans="1:12" x14ac:dyDescent="0.25">
      <c r="A28" s="5" t="s">
        <v>46</v>
      </c>
      <c r="B28" s="5" t="s">
        <v>19</v>
      </c>
      <c r="C28" s="6"/>
      <c r="D28" s="6">
        <v>15770.163409000001</v>
      </c>
      <c r="E28" s="6"/>
      <c r="F28" s="6">
        <v>9999.2137299999995</v>
      </c>
      <c r="G28" s="6">
        <v>3435.072146</v>
      </c>
      <c r="H28" s="6"/>
      <c r="I28" s="6">
        <v>9955.3231579999992</v>
      </c>
      <c r="J28" s="6">
        <v>1511.42</v>
      </c>
      <c r="K28" s="6"/>
      <c r="L28" s="6">
        <f>SUM(Tabla1[[#This Row],[PUBLICIDAD 
EXTERIOR]:[LONAS,
BANDEROLAS]])</f>
        <v>40671.192442999993</v>
      </c>
    </row>
    <row r="29" spans="1:12" x14ac:dyDescent="0.25">
      <c r="A29" s="7" t="s">
        <v>47</v>
      </c>
      <c r="B29" s="7" t="s">
        <v>19</v>
      </c>
      <c r="C29" s="8"/>
      <c r="D29" s="8">
        <v>2955.2948378800006</v>
      </c>
      <c r="E29" s="8"/>
      <c r="F29" s="8">
        <v>2412.8912499999997</v>
      </c>
      <c r="G29" s="8"/>
      <c r="H29" s="8"/>
      <c r="I29" s="8"/>
      <c r="J29" s="8"/>
      <c r="K29" s="8"/>
      <c r="L29" s="8">
        <f>SUM(Tabla1[[#This Row],[PUBLICIDAD 
EXTERIOR]:[LONAS,
BANDEROLAS]])</f>
        <v>5368.1860878799998</v>
      </c>
    </row>
    <row r="30" spans="1:12" x14ac:dyDescent="0.25">
      <c r="A30" s="5" t="s">
        <v>48</v>
      </c>
      <c r="B30" s="5" t="s">
        <v>35</v>
      </c>
      <c r="C30" s="6"/>
      <c r="D30" s="6">
        <v>5945.238941609</v>
      </c>
      <c r="E30" s="6"/>
      <c r="F30" s="6">
        <v>4684.4271539999991</v>
      </c>
      <c r="G30" s="6">
        <v>2119.791498</v>
      </c>
      <c r="H30" s="6"/>
      <c r="I30" s="6">
        <v>5420.3958600000005</v>
      </c>
      <c r="J30" s="6"/>
      <c r="K30" s="6"/>
      <c r="L30" s="6">
        <f>SUM(Tabla1[[#This Row],[PUBLICIDAD 
EXTERIOR]:[LONAS,
BANDEROLAS]])</f>
        <v>18169.853453609001</v>
      </c>
    </row>
    <row r="31" spans="1:12" x14ac:dyDescent="0.25">
      <c r="A31" s="7" t="s">
        <v>49</v>
      </c>
      <c r="B31" s="7" t="s">
        <v>35</v>
      </c>
      <c r="C31" s="8"/>
      <c r="D31" s="8">
        <v>4658.3358186090009</v>
      </c>
      <c r="E31" s="8"/>
      <c r="F31" s="8">
        <v>3750.9123959999997</v>
      </c>
      <c r="G31" s="8">
        <v>2119.791498</v>
      </c>
      <c r="H31" s="8"/>
      <c r="I31" s="8">
        <v>5221.079819999999</v>
      </c>
      <c r="J31" s="8">
        <v>1511.42</v>
      </c>
      <c r="K31" s="8"/>
      <c r="L31" s="8">
        <f>SUM(Tabla1[[#This Row],[PUBLICIDAD 
EXTERIOR]:[LONAS,
BANDEROLAS]])</f>
        <v>17261.539532609</v>
      </c>
    </row>
    <row r="32" spans="1:12" x14ac:dyDescent="0.25">
      <c r="A32" s="5" t="s">
        <v>50</v>
      </c>
      <c r="B32" s="5" t="s">
        <v>37</v>
      </c>
      <c r="C32" s="6"/>
      <c r="D32" s="6">
        <v>337.96510000000001</v>
      </c>
      <c r="E32" s="6">
        <v>313.46743999999995</v>
      </c>
      <c r="F32" s="6">
        <v>1574.1349799999998</v>
      </c>
      <c r="G32" s="6">
        <v>577.16999999999996</v>
      </c>
      <c r="H32" s="6"/>
      <c r="I32" s="6"/>
      <c r="J32" s="6"/>
      <c r="K32" s="6"/>
      <c r="L32" s="6">
        <f>SUM(Tabla1[[#This Row],[PUBLICIDAD 
EXTERIOR]:[LONAS,
BANDEROLAS]])</f>
        <v>2802.7375199999997</v>
      </c>
    </row>
    <row r="33" spans="1:12" x14ac:dyDescent="0.25">
      <c r="A33" s="7" t="s">
        <v>51</v>
      </c>
      <c r="B33" s="7" t="s">
        <v>37</v>
      </c>
      <c r="C33" s="8"/>
      <c r="D33" s="8">
        <v>840.12095640000007</v>
      </c>
      <c r="E33" s="8">
        <v>526.89208000000008</v>
      </c>
      <c r="F33" s="8">
        <v>1261.2447099999999</v>
      </c>
      <c r="G33" s="8">
        <v>694.60485599999993</v>
      </c>
      <c r="H33" s="8"/>
      <c r="I33" s="8"/>
      <c r="J33" s="8"/>
      <c r="K33" s="8"/>
      <c r="L33" s="8">
        <f>SUM(Tabla1[[#This Row],[PUBLICIDAD 
EXTERIOR]:[LONAS,
BANDEROLAS]])</f>
        <v>3322.8626024</v>
      </c>
    </row>
    <row r="34" spans="1:12" x14ac:dyDescent="0.25">
      <c r="A34" s="5" t="s">
        <v>52</v>
      </c>
      <c r="B34" s="5" t="s">
        <v>37</v>
      </c>
      <c r="C34" s="6"/>
      <c r="D34" s="6">
        <v>912.93223449999982</v>
      </c>
      <c r="E34" s="6"/>
      <c r="F34" s="6">
        <v>1284.5238999999999</v>
      </c>
      <c r="G34" s="6">
        <v>577.16999999999996</v>
      </c>
      <c r="H34" s="6"/>
      <c r="I34" s="6"/>
      <c r="J34" s="6"/>
      <c r="K34" s="6"/>
      <c r="L34" s="6">
        <f>SUM(Tabla1[[#This Row],[PUBLICIDAD 
EXTERIOR]:[LONAS,
BANDEROLAS]])</f>
        <v>2774.6261344999998</v>
      </c>
    </row>
    <row r="35" spans="1:12" x14ac:dyDescent="0.25">
      <c r="A35" s="7" t="s">
        <v>53</v>
      </c>
      <c r="B35" s="7" t="s">
        <v>37</v>
      </c>
      <c r="C35" s="8"/>
      <c r="D35" s="8">
        <v>444.54915999999997</v>
      </c>
      <c r="E35" s="8">
        <v>226.76368000000002</v>
      </c>
      <c r="F35" s="8">
        <v>2036.1018480000002</v>
      </c>
      <c r="G35" s="8">
        <v>582.30039999999997</v>
      </c>
      <c r="H35" s="8"/>
      <c r="I35" s="8"/>
      <c r="J35" s="8"/>
      <c r="K35" s="8"/>
      <c r="L35" s="8">
        <f>SUM(Tabla1[[#This Row],[PUBLICIDAD 
EXTERIOR]:[LONAS,
BANDEROLAS]])</f>
        <v>3289.7150880000004</v>
      </c>
    </row>
    <row r="36" spans="1:12" x14ac:dyDescent="0.25">
      <c r="A36" s="5" t="s">
        <v>54</v>
      </c>
      <c r="B36" s="5" t="s">
        <v>21</v>
      </c>
      <c r="C36" s="6"/>
      <c r="D36" s="6">
        <v>10269.979311679999</v>
      </c>
      <c r="E36" s="6">
        <v>2409.7488800000001</v>
      </c>
      <c r="F36" s="6">
        <v>9963.2367999999988</v>
      </c>
      <c r="G36" s="6">
        <v>3591.2799999999997</v>
      </c>
      <c r="H36" s="6">
        <v>1122.2749999999999</v>
      </c>
      <c r="I36" s="6">
        <v>9548.7389579999963</v>
      </c>
      <c r="J36" s="6">
        <v>1536.16</v>
      </c>
      <c r="K36" s="6"/>
      <c r="L36" s="6">
        <f>SUM(Tabla1[[#This Row],[PUBLICIDAD 
EXTERIOR]:[LONAS,
BANDEROLAS]])</f>
        <v>38441.418949679995</v>
      </c>
    </row>
    <row r="37" spans="1:12" x14ac:dyDescent="0.25">
      <c r="A37" s="7" t="s">
        <v>55</v>
      </c>
      <c r="B37" s="7" t="s">
        <v>56</v>
      </c>
      <c r="C37" s="8"/>
      <c r="D37" s="8">
        <v>6050.2486549999994</v>
      </c>
      <c r="E37" s="8"/>
      <c r="F37" s="8">
        <v>4508.0183499999994</v>
      </c>
      <c r="G37" s="8">
        <v>641.29999999999995</v>
      </c>
      <c r="H37" s="8"/>
      <c r="I37" s="8"/>
      <c r="J37" s="8">
        <v>1536.16</v>
      </c>
      <c r="K37" s="8"/>
      <c r="L37" s="8">
        <f>SUM(Tabla1[[#This Row],[PUBLICIDAD 
EXTERIOR]:[LONAS,
BANDEROLAS]])</f>
        <v>12735.727004999997</v>
      </c>
    </row>
    <row r="38" spans="1:12" x14ac:dyDescent="0.25">
      <c r="A38" s="5" t="s">
        <v>57</v>
      </c>
      <c r="B38" s="5" t="s">
        <v>56</v>
      </c>
      <c r="C38" s="6"/>
      <c r="D38" s="6">
        <v>15048.803516999998</v>
      </c>
      <c r="E38" s="6"/>
      <c r="F38" s="6"/>
      <c r="G38" s="6">
        <v>2949.9799999999996</v>
      </c>
      <c r="H38" s="6"/>
      <c r="I38" s="6"/>
      <c r="J38" s="6">
        <v>1511.42</v>
      </c>
      <c r="K38" s="6"/>
      <c r="L38" s="6">
        <f>SUM(Tabla1[[#This Row],[PUBLICIDAD 
EXTERIOR]:[LONAS,
BANDEROLAS]])</f>
        <v>19510.203516999994</v>
      </c>
    </row>
    <row r="39" spans="1:12" x14ac:dyDescent="0.25">
      <c r="A39" s="7" t="s">
        <v>58</v>
      </c>
      <c r="B39" s="7" t="s">
        <v>56</v>
      </c>
      <c r="C39" s="8"/>
      <c r="D39" s="8">
        <v>9876.901402720001</v>
      </c>
      <c r="E39" s="8"/>
      <c r="F39" s="8">
        <v>6384.6545400000014</v>
      </c>
      <c r="G39" s="8">
        <v>1923.8999999999999</v>
      </c>
      <c r="H39" s="8">
        <v>3014.1099999999997</v>
      </c>
      <c r="I39" s="8"/>
      <c r="J39" s="8"/>
      <c r="K39" s="8"/>
      <c r="L39" s="8">
        <f>SUM(Tabla1[[#This Row],[PUBLICIDAD 
EXTERIOR]:[LONAS,
BANDEROLAS]])</f>
        <v>21199.565942720004</v>
      </c>
    </row>
    <row r="40" spans="1:12" x14ac:dyDescent="0.25">
      <c r="A40" s="5" t="s">
        <v>59</v>
      </c>
      <c r="B40" s="5" t="s">
        <v>19</v>
      </c>
      <c r="C40" s="6"/>
      <c r="D40" s="6"/>
      <c r="E40" s="6"/>
      <c r="F40" s="6"/>
      <c r="G40" s="6"/>
      <c r="H40" s="6"/>
      <c r="I40" s="6"/>
      <c r="J40" s="6">
        <v>1536.16</v>
      </c>
      <c r="K40" s="6"/>
      <c r="L40" s="6">
        <f>SUM(Tabla1[[#This Row],[PUBLICIDAD 
EXTERIOR]:[LONAS,
BANDEROLAS]])</f>
        <v>1536.16</v>
      </c>
    </row>
    <row r="41" spans="1:12" x14ac:dyDescent="0.25">
      <c r="A41" s="7" t="s">
        <v>60</v>
      </c>
      <c r="B41" s="7" t="s">
        <v>19</v>
      </c>
      <c r="C41" s="8"/>
      <c r="D41" s="8">
        <v>5221.1610727099987</v>
      </c>
      <c r="E41" s="8"/>
      <c r="F41" s="8">
        <v>4222.5757199999998</v>
      </c>
      <c r="G41" s="8">
        <v>1346.73</v>
      </c>
      <c r="H41" s="8">
        <v>1122.2749999999999</v>
      </c>
      <c r="I41" s="8">
        <v>6966.0571200000004</v>
      </c>
      <c r="J41" s="8"/>
      <c r="K41" s="8"/>
      <c r="L41" s="8">
        <f>SUM(Tabla1[[#This Row],[PUBLICIDAD 
EXTERIOR]:[LONAS,
BANDEROLAS]])</f>
        <v>18878.798912709997</v>
      </c>
    </row>
    <row r="42" spans="1:12" x14ac:dyDescent="0.25">
      <c r="A42" s="5" t="s">
        <v>61</v>
      </c>
      <c r="B42" s="5" t="s">
        <v>19</v>
      </c>
      <c r="C42" s="6"/>
      <c r="D42" s="6">
        <v>3535.8138227700006</v>
      </c>
      <c r="E42" s="6"/>
      <c r="F42" s="6">
        <v>3325.5252800000003</v>
      </c>
      <c r="G42" s="6">
        <v>1346.73</v>
      </c>
      <c r="H42" s="6"/>
      <c r="I42" s="6">
        <v>1969.3040399999998</v>
      </c>
      <c r="J42" s="6"/>
      <c r="K42" s="6"/>
      <c r="L42" s="6">
        <f>SUM(Tabla1[[#This Row],[PUBLICIDAD 
EXTERIOR]:[LONAS,
BANDEROLAS]])</f>
        <v>10177.37314277</v>
      </c>
    </row>
    <row r="43" spans="1:12" x14ac:dyDescent="0.25">
      <c r="A43" s="7" t="s">
        <v>62</v>
      </c>
      <c r="B43" s="7" t="s">
        <v>19</v>
      </c>
      <c r="C43" s="8"/>
      <c r="D43" s="8">
        <v>3057.7272499399996</v>
      </c>
      <c r="E43" s="8"/>
      <c r="F43" s="8">
        <v>3855.2390800000003</v>
      </c>
      <c r="G43" s="8">
        <v>1346.73</v>
      </c>
      <c r="H43" s="8"/>
      <c r="I43" s="8">
        <v>1969.3040399999998</v>
      </c>
      <c r="J43" s="8"/>
      <c r="K43" s="8"/>
      <c r="L43" s="8">
        <f>SUM(Tabla1[[#This Row],[PUBLICIDAD 
EXTERIOR]:[LONAS,
BANDEROLAS]])</f>
        <v>10229.000369939999</v>
      </c>
    </row>
    <row r="44" spans="1:12" x14ac:dyDescent="0.25">
      <c r="A44" s="5" t="s">
        <v>63</v>
      </c>
      <c r="B44" s="5" t="s">
        <v>19</v>
      </c>
      <c r="C44" s="6"/>
      <c r="D44" s="6">
        <v>5699.2496455400014</v>
      </c>
      <c r="E44" s="6"/>
      <c r="F44" s="6">
        <v>4043.0117199999995</v>
      </c>
      <c r="G44" s="6">
        <v>1346.73</v>
      </c>
      <c r="H44" s="6"/>
      <c r="I44" s="6">
        <v>2625.7387200000003</v>
      </c>
      <c r="J44" s="6"/>
      <c r="K44" s="6"/>
      <c r="L44" s="6">
        <f>SUM(Tabla1[[#This Row],[PUBLICIDAD 
EXTERIOR]:[LONAS,
BANDEROLAS]])</f>
        <v>13714.730085540003</v>
      </c>
    </row>
    <row r="45" spans="1:12" x14ac:dyDescent="0.25">
      <c r="A45" s="7" t="s">
        <v>64</v>
      </c>
      <c r="B45" s="7" t="s">
        <v>21</v>
      </c>
      <c r="C45" s="8"/>
      <c r="D45" s="8"/>
      <c r="E45" s="8"/>
      <c r="F45" s="8"/>
      <c r="G45" s="8"/>
      <c r="H45" s="8"/>
      <c r="I45" s="8"/>
      <c r="J45" s="8">
        <v>1511.42</v>
      </c>
      <c r="K45" s="8"/>
      <c r="L45" s="8">
        <f>SUM(Tabla1[[#This Row],[PUBLICIDAD 
EXTERIOR]:[LONAS,
BANDEROLAS]])</f>
        <v>1511.42</v>
      </c>
    </row>
    <row r="46" spans="1:12" x14ac:dyDescent="0.25">
      <c r="A46" s="5" t="s">
        <v>65</v>
      </c>
      <c r="B46" s="5" t="s">
        <v>35</v>
      </c>
      <c r="C46" s="6"/>
      <c r="D46" s="6">
        <v>16408.873813948001</v>
      </c>
      <c r="E46" s="6"/>
      <c r="F46" s="6">
        <v>12287.75691</v>
      </c>
      <c r="G46" s="6">
        <v>5002.1399999999994</v>
      </c>
      <c r="H46" s="6"/>
      <c r="I46" s="6">
        <v>14001.220728000002</v>
      </c>
      <c r="J46" s="6">
        <v>1536.16</v>
      </c>
      <c r="K46" s="6"/>
      <c r="L46" s="6">
        <f>SUM(Tabla1[[#This Row],[PUBLICIDAD 
EXTERIOR]:[LONAS,
BANDEROLAS]])</f>
        <v>49236.151451948004</v>
      </c>
    </row>
    <row r="47" spans="1:12" x14ac:dyDescent="0.25">
      <c r="A47" s="7" t="s">
        <v>66</v>
      </c>
      <c r="B47" s="7" t="s">
        <v>21</v>
      </c>
      <c r="C47" s="8"/>
      <c r="D47" s="8">
        <v>24264.912734480007</v>
      </c>
      <c r="E47" s="8"/>
      <c r="F47" s="8">
        <v>11149.38528</v>
      </c>
      <c r="G47" s="8">
        <v>5675.5049999999992</v>
      </c>
      <c r="H47" s="8"/>
      <c r="I47" s="8">
        <v>22510.168692000003</v>
      </c>
      <c r="J47" s="8">
        <v>1536.16</v>
      </c>
      <c r="K47" s="8"/>
      <c r="L47" s="8">
        <f>SUM(Tabla1[[#This Row],[PUBLICIDAD 
EXTERIOR]:[LONAS,
BANDEROLAS]])</f>
        <v>65136.13170648001</v>
      </c>
    </row>
    <row r="48" spans="1:12" x14ac:dyDescent="0.25">
      <c r="A48" s="5" t="s">
        <v>67</v>
      </c>
      <c r="B48" s="5" t="s">
        <v>21</v>
      </c>
      <c r="C48" s="6"/>
      <c r="D48" s="6">
        <v>3901.5858310000008</v>
      </c>
      <c r="E48" s="6"/>
      <c r="F48" s="6">
        <v>1312.0869740000001</v>
      </c>
      <c r="G48" s="6">
        <v>1097.944078</v>
      </c>
      <c r="H48" s="6"/>
      <c r="I48" s="6">
        <v>10153.959420000001</v>
      </c>
      <c r="J48" s="6"/>
      <c r="K48" s="6"/>
      <c r="L48" s="6">
        <f>SUM(Tabla1[[#This Row],[PUBLICIDAD 
EXTERIOR]:[LONAS,
BANDEROLAS]])</f>
        <v>16465.576303000002</v>
      </c>
    </row>
    <row r="49" spans="1:12" x14ac:dyDescent="0.25">
      <c r="A49" s="7" t="s">
        <v>68</v>
      </c>
      <c r="B49" s="7" t="s">
        <v>21</v>
      </c>
      <c r="C49" s="8"/>
      <c r="D49" s="8">
        <v>5159.7779529999998</v>
      </c>
      <c r="E49" s="8"/>
      <c r="F49" s="8">
        <v>5086.4196460000003</v>
      </c>
      <c r="G49" s="8">
        <v>1097.944078</v>
      </c>
      <c r="H49" s="8"/>
      <c r="I49" s="8">
        <v>13770.891420000002</v>
      </c>
      <c r="J49" s="8">
        <v>1511.42</v>
      </c>
      <c r="K49" s="8"/>
      <c r="L49" s="8">
        <f>SUM(Tabla1[[#This Row],[PUBLICIDAD 
EXTERIOR]:[LONAS,
BANDEROLAS]])</f>
        <v>26626.453096999998</v>
      </c>
    </row>
    <row r="50" spans="1:12" x14ac:dyDescent="0.25">
      <c r="A50" s="5" t="s">
        <v>69</v>
      </c>
      <c r="B50" s="5" t="s">
        <v>19</v>
      </c>
      <c r="C50" s="6"/>
      <c r="D50" s="6">
        <v>13071.220294000001</v>
      </c>
      <c r="E50" s="6"/>
      <c r="F50" s="6">
        <v>10941.834948000002</v>
      </c>
      <c r="G50" s="6">
        <v>4196.8339379999998</v>
      </c>
      <c r="H50" s="6"/>
      <c r="I50" s="6">
        <v>8890.0853800000004</v>
      </c>
      <c r="J50" s="6"/>
      <c r="K50" s="6"/>
      <c r="L50" s="6">
        <f>SUM(Tabla1[[#This Row],[PUBLICIDAD 
EXTERIOR]:[LONAS,
BANDEROLAS]])</f>
        <v>37099.974560000002</v>
      </c>
    </row>
    <row r="51" spans="1:12" x14ac:dyDescent="0.25">
      <c r="A51" s="7" t="s">
        <v>70</v>
      </c>
      <c r="B51" s="7" t="s">
        <v>71</v>
      </c>
      <c r="C51" s="8"/>
      <c r="D51" s="8">
        <v>3780.1749150000001</v>
      </c>
      <c r="E51" s="8">
        <v>7879.3965800000005</v>
      </c>
      <c r="F51" s="8"/>
      <c r="G51" s="8"/>
      <c r="H51" s="8"/>
      <c r="I51" s="8"/>
      <c r="J51" s="8"/>
      <c r="K51" s="8"/>
      <c r="L51" s="8">
        <f>SUM(Tabla1[[#This Row],[PUBLICIDAD 
EXTERIOR]:[LONAS,
BANDEROLAS]])</f>
        <v>11659.571495</v>
      </c>
    </row>
    <row r="52" spans="1:12" x14ac:dyDescent="0.25">
      <c r="A52" s="5" t="s">
        <v>72</v>
      </c>
      <c r="B52" s="5" t="s">
        <v>73</v>
      </c>
      <c r="C52" s="6"/>
      <c r="D52" s="6"/>
      <c r="E52" s="6"/>
      <c r="F52" s="6">
        <v>2553.6565999999993</v>
      </c>
      <c r="G52" s="6">
        <v>626.29358000000002</v>
      </c>
      <c r="H52" s="6"/>
      <c r="I52" s="6"/>
      <c r="J52" s="6"/>
      <c r="K52" s="6"/>
      <c r="L52" s="6">
        <f>SUM(Tabla1[[#This Row],[PUBLICIDAD 
EXTERIOR]:[LONAS,
BANDEROLAS]])</f>
        <v>3179.9501799999994</v>
      </c>
    </row>
    <row r="53" spans="1:12" x14ac:dyDescent="0.25">
      <c r="A53" s="7" t="s">
        <v>74</v>
      </c>
      <c r="B53" s="7" t="s">
        <v>37</v>
      </c>
      <c r="C53" s="8"/>
      <c r="D53" s="8">
        <v>11282.243400999998</v>
      </c>
      <c r="E53" s="8"/>
      <c r="F53" s="8"/>
      <c r="G53" s="8">
        <v>4617.3599999999997</v>
      </c>
      <c r="H53" s="8"/>
      <c r="I53" s="8"/>
      <c r="J53" s="8"/>
      <c r="K53" s="8"/>
      <c r="L53" s="8">
        <f>SUM(Tabla1[[#This Row],[PUBLICIDAD 
EXTERIOR]:[LONAS,
BANDEROLAS]])</f>
        <v>15899.603400999997</v>
      </c>
    </row>
    <row r="54" spans="1:12" x14ac:dyDescent="0.25">
      <c r="A54" s="5" t="s">
        <v>75</v>
      </c>
      <c r="B54" s="5" t="s">
        <v>37</v>
      </c>
      <c r="C54" s="6"/>
      <c r="D54" s="6">
        <v>4915.2001774700029</v>
      </c>
      <c r="E54" s="6"/>
      <c r="F54" s="6"/>
      <c r="G54" s="6">
        <v>384.78000000000003</v>
      </c>
      <c r="H54" s="6"/>
      <c r="I54" s="6"/>
      <c r="J54" s="6"/>
      <c r="K54" s="6"/>
      <c r="L54" s="10">
        <f>SUM(Tabla1[[#This Row],[PUBLICIDAD 
EXTERIOR]:[LONAS,
BANDEROLAS]])</f>
        <v>5299.9801774700027</v>
      </c>
    </row>
    <row r="55" spans="1:12" x14ac:dyDescent="0.25">
      <c r="A55" s="7" t="s">
        <v>76</v>
      </c>
      <c r="B55" s="7" t="s">
        <v>37</v>
      </c>
      <c r="C55" s="8"/>
      <c r="D55" s="8">
        <v>4915.2001774700029</v>
      </c>
      <c r="E55" s="8"/>
      <c r="F55" s="8"/>
      <c r="G55" s="8">
        <v>384.78000000000003</v>
      </c>
      <c r="H55" s="8"/>
      <c r="I55" s="8"/>
      <c r="J55" s="8"/>
      <c r="K55" s="8"/>
      <c r="L55" s="8">
        <f>SUM(Tabla1[[#This Row],[PUBLICIDAD 
EXTERIOR]:[LONAS,
BANDEROLAS]])</f>
        <v>5299.9801774700027</v>
      </c>
    </row>
    <row r="56" spans="1:12" x14ac:dyDescent="0.25">
      <c r="A56" s="5" t="s">
        <v>77</v>
      </c>
      <c r="B56" s="5" t="s">
        <v>37</v>
      </c>
      <c r="C56" s="6"/>
      <c r="D56" s="6">
        <v>4915.2001774700029</v>
      </c>
      <c r="E56" s="6"/>
      <c r="F56" s="6"/>
      <c r="G56" s="6">
        <v>384.78000000000003</v>
      </c>
      <c r="H56" s="6"/>
      <c r="I56" s="6"/>
      <c r="J56" s="6"/>
      <c r="K56" s="6"/>
      <c r="L56" s="6">
        <f>SUM(Tabla1[[#This Row],[PUBLICIDAD 
EXTERIOR]:[LONAS,
BANDEROLAS]])</f>
        <v>5299.9801774700027</v>
      </c>
    </row>
    <row r="57" spans="1:12" x14ac:dyDescent="0.25">
      <c r="A57" s="7" t="s">
        <v>78</v>
      </c>
      <c r="B57" s="7" t="s">
        <v>30</v>
      </c>
      <c r="C57" s="8"/>
      <c r="D57" s="8">
        <v>11466.009356359802</v>
      </c>
      <c r="E57" s="8"/>
      <c r="F57" s="8"/>
      <c r="G57" s="8">
        <v>1667.3799999999999</v>
      </c>
      <c r="H57" s="8"/>
      <c r="I57" s="8"/>
      <c r="J57" s="8">
        <v>1511.42</v>
      </c>
      <c r="K57" s="8"/>
      <c r="L57" s="8">
        <f>SUM(Tabla1[[#This Row],[PUBLICIDAD 
EXTERIOR]:[LONAS,
BANDEROLAS]])</f>
        <v>14644.809356359801</v>
      </c>
    </row>
    <row r="58" spans="1:12" x14ac:dyDescent="0.25">
      <c r="A58" s="5" t="s">
        <v>79</v>
      </c>
      <c r="B58" s="5" t="s">
        <v>73</v>
      </c>
      <c r="C58" s="6"/>
      <c r="D58" s="6">
        <v>4357.5693700000002</v>
      </c>
      <c r="E58" s="6"/>
      <c r="F58" s="6">
        <v>3012.6991400000002</v>
      </c>
      <c r="G58" s="6">
        <v>357.12714400000004</v>
      </c>
      <c r="H58" s="6"/>
      <c r="I58" s="6"/>
      <c r="J58" s="6">
        <v>1536.16</v>
      </c>
      <c r="K58" s="6"/>
      <c r="L58" s="6">
        <f>SUM(Tabla1[[#This Row],[PUBLICIDAD 
EXTERIOR]:[LONAS,
BANDEROLAS]])</f>
        <v>9263.5556539999998</v>
      </c>
    </row>
    <row r="59" spans="1:12" x14ac:dyDescent="0.25">
      <c r="A59" s="7" t="s">
        <v>80</v>
      </c>
      <c r="B59" s="7" t="s">
        <v>73</v>
      </c>
      <c r="C59" s="8"/>
      <c r="D59" s="8">
        <v>8606.2989072500004</v>
      </c>
      <c r="E59" s="8"/>
      <c r="F59" s="8">
        <v>4977.7705999999998</v>
      </c>
      <c r="G59" s="8">
        <v>2315.8497340000004</v>
      </c>
      <c r="H59" s="8"/>
      <c r="I59" s="8"/>
      <c r="J59" s="8">
        <v>1536.16</v>
      </c>
      <c r="K59" s="8"/>
      <c r="L59" s="8">
        <f>SUM(Tabla1[[#This Row],[PUBLICIDAD 
EXTERIOR]:[LONAS,
BANDEROLAS]])</f>
        <v>17436.079241250001</v>
      </c>
    </row>
    <row r="60" spans="1:12" x14ac:dyDescent="0.25">
      <c r="A60" s="5" t="s">
        <v>81</v>
      </c>
      <c r="B60" s="5" t="s">
        <v>21</v>
      </c>
      <c r="C60" s="6"/>
      <c r="D60" s="6">
        <v>7254.1855143999983</v>
      </c>
      <c r="E60" s="6"/>
      <c r="F60" s="6">
        <v>6236.129460000001</v>
      </c>
      <c r="G60" s="6"/>
      <c r="H60" s="6"/>
      <c r="I60" s="6">
        <v>6912.1879200000003</v>
      </c>
      <c r="J60" s="6"/>
      <c r="K60" s="6"/>
      <c r="L60" s="6">
        <f>SUM(Tabla1[[#This Row],[PUBLICIDAD 
EXTERIOR]:[LONAS,
BANDEROLAS]])</f>
        <v>20402.502894400001</v>
      </c>
    </row>
    <row r="61" spans="1:12" x14ac:dyDescent="0.25">
      <c r="A61" s="7" t="s">
        <v>82</v>
      </c>
      <c r="B61" s="7" t="s">
        <v>21</v>
      </c>
      <c r="C61" s="8"/>
      <c r="D61" s="8">
        <v>1900.1218785999995</v>
      </c>
      <c r="E61" s="8"/>
      <c r="F61" s="8">
        <v>1370.3298399999999</v>
      </c>
      <c r="G61" s="8"/>
      <c r="H61" s="8"/>
      <c r="I61" s="8">
        <v>2538.0088800000003</v>
      </c>
      <c r="J61" s="8"/>
      <c r="K61" s="8"/>
      <c r="L61" s="8">
        <f>SUM(Tabla1[[#This Row],[PUBLICIDAD 
EXTERIOR]:[LONAS,
BANDEROLAS]])</f>
        <v>5808.4605985999997</v>
      </c>
    </row>
    <row r="62" spans="1:12" ht="17.25" customHeight="1" x14ac:dyDescent="0.25">
      <c r="A62" s="9" t="s">
        <v>83</v>
      </c>
      <c r="B62" s="9"/>
      <c r="C62" s="11">
        <f>SUBTOTAL(109,Tabla1[PUBLICIDAD 
EXTERIOR])</f>
        <v>31731.524000000009</v>
      </c>
      <c r="D62" s="11">
        <f>SUBTOTAL(109,Tabla1[DIGITALES])</f>
        <v>329508.19338820473</v>
      </c>
      <c r="E62" s="11">
        <f>SUBTOTAL(109,Tabla1[PRENSA 
ESCRITA])</f>
        <v>40838.907230000004</v>
      </c>
      <c r="F62" s="11">
        <f>SUBTOTAL(109,Tabla1[RADIOS])</f>
        <v>188253.37130599999</v>
      </c>
      <c r="G62" s="11">
        <f>SUBTOTAL(109,Tabla1[REDES 
SOCIALES])</f>
        <v>71648.703808000006</v>
      </c>
      <c r="H62" s="11">
        <f>SUBTOTAL(109,Tabla1[REVISTAS])</f>
        <v>12196.647418999999</v>
      </c>
      <c r="I62" s="11">
        <f>SUBTOTAL(109,Tabla1[TELEVISIÓN])</f>
        <v>206263.70463600004</v>
      </c>
      <c r="J62" s="11">
        <f>SUBTOTAL(109,Tabla1[CREATIVIDADES])</f>
        <v>38181.340000000004</v>
      </c>
      <c r="K62" s="11">
        <f>SUBTOTAL(109,Tabla1[LONAS,
BANDEROLAS])</f>
        <v>12047.97</v>
      </c>
      <c r="L62" s="12">
        <f>SUBTOTAL(109,Tabla1[TOTAL 
CAMPAÑA])</f>
        <v>930670.3617872051</v>
      </c>
    </row>
  </sheetData>
  <mergeCells count="1">
    <mergeCell ref="A4:L4"/>
  </mergeCells>
  <printOptions horizontalCentered="1" verticalCentered="1"/>
  <pageMargins left="0" right="0" top="0.74803149606299213" bottom="0.74803149606299213" header="0.31496062992125984" footer="0.31496062992125984"/>
  <pageSetup paperSize="9" scale="52" orientation="landscape" r:id="rId1"/>
  <headerFooter>
    <oddHeader>&amp;L&amp;G&amp;R&amp;"-,Negrita"&amp;K08+000TRANSPARENCIA, BOP E IMPRENTA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CAMPAÑAS PUBLICIDAD</vt:lpstr>
      <vt:lpstr>'CAMPAÑAS PUBLICIDAD'!Área_de_impresión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ORTEGA RUIZ, CRISTINA</cp:lastModifiedBy>
  <cp:lastPrinted>2024-02-06T09:09:02Z</cp:lastPrinted>
  <dcterms:created xsi:type="dcterms:W3CDTF">2018-02-09T12:10:00Z</dcterms:created>
  <dcterms:modified xsi:type="dcterms:W3CDTF">2024-02-07T12:25:30Z</dcterms:modified>
</cp:coreProperties>
</file>