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L:\CRISTINA\aaa\CONTRATOS\"/>
    </mc:Choice>
  </mc:AlternateContent>
  <xr:revisionPtr revIDLastSave="0" documentId="13_ncr:1_{FDA6FB1D-26DF-45A8-807B-0CD14F2AEA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OLUMEN GLOBAL" sheetId="5" r:id="rId1"/>
    <sheet name="CUADRO INDIVIDUAL" sheetId="1" r:id="rId2"/>
    <sheet name="TOTALES" sheetId="7" r:id="rId3"/>
    <sheet name="Gráfico TOTALES - Importes" sheetId="12" r:id="rId4"/>
    <sheet name="Gráfico TOTALES - Contratos" sheetId="13" r:id="rId5"/>
    <sheet name="Gráfico TOTALES - Porcentajes" sheetId="1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5" l="1"/>
  <c r="D9" i="1" l="1"/>
  <c r="E9" i="1"/>
  <c r="D10" i="1"/>
  <c r="E10" i="1"/>
  <c r="D11" i="1"/>
  <c r="E11" i="1"/>
  <c r="D12" i="1"/>
  <c r="E12" i="1"/>
  <c r="D13" i="1"/>
  <c r="E13" i="1"/>
  <c r="D14" i="1"/>
  <c r="E14" i="1"/>
  <c r="D15" i="1" l="1"/>
  <c r="E15" i="1"/>
  <c r="F9" i="1" s="1"/>
  <c r="F13" i="1" l="1"/>
  <c r="F12" i="1"/>
  <c r="F11" i="1"/>
  <c r="F10" i="1"/>
  <c r="F14" i="1"/>
  <c r="F15" i="1" l="1"/>
  <c r="G22" i="7" l="1"/>
  <c r="K34" i="1"/>
  <c r="G27" i="7" s="1"/>
  <c r="K33" i="1"/>
  <c r="F27" i="7" s="1"/>
  <c r="K32" i="1"/>
  <c r="E27" i="7" s="1"/>
  <c r="K31" i="1"/>
  <c r="D27" i="7" s="1"/>
  <c r="K30" i="1"/>
  <c r="C27" i="7" s="1"/>
  <c r="K29" i="1"/>
  <c r="B27" i="7" s="1"/>
  <c r="J34" i="1"/>
  <c r="G15" i="7" s="1"/>
  <c r="J33" i="1"/>
  <c r="F15" i="7" s="1"/>
  <c r="J32" i="1"/>
  <c r="E15" i="7" s="1"/>
  <c r="J31" i="1"/>
  <c r="D15" i="7" s="1"/>
  <c r="J30" i="1"/>
  <c r="C15" i="7" s="1"/>
  <c r="J29" i="1"/>
  <c r="B15" i="7" s="1"/>
  <c r="E34" i="1"/>
  <c r="G26" i="7" s="1"/>
  <c r="E33" i="1"/>
  <c r="F26" i="7" s="1"/>
  <c r="E32" i="1"/>
  <c r="E26" i="7" s="1"/>
  <c r="E31" i="1"/>
  <c r="D26" i="7" s="1"/>
  <c r="E30" i="1"/>
  <c r="C26" i="7" s="1"/>
  <c r="E29" i="1"/>
  <c r="B26" i="7" s="1"/>
  <c r="D34" i="1"/>
  <c r="G14" i="7" s="1"/>
  <c r="D33" i="1"/>
  <c r="F14" i="7" s="1"/>
  <c r="D32" i="1"/>
  <c r="E14" i="7" s="1"/>
  <c r="D31" i="1"/>
  <c r="D14" i="7" s="1"/>
  <c r="D30" i="1"/>
  <c r="C14" i="7" s="1"/>
  <c r="D29" i="1"/>
  <c r="B14" i="7" s="1"/>
  <c r="K24" i="1"/>
  <c r="G25" i="7" s="1"/>
  <c r="K23" i="1"/>
  <c r="F25" i="7" s="1"/>
  <c r="K22" i="1"/>
  <c r="E25" i="7" s="1"/>
  <c r="K21" i="1"/>
  <c r="D25" i="7" s="1"/>
  <c r="K20" i="1"/>
  <c r="C25" i="7" s="1"/>
  <c r="J24" i="1"/>
  <c r="G13" i="7" s="1"/>
  <c r="J23" i="1"/>
  <c r="F13" i="7" s="1"/>
  <c r="J22" i="1"/>
  <c r="E13" i="7" s="1"/>
  <c r="J21" i="1"/>
  <c r="D13" i="7" s="1"/>
  <c r="J20" i="1"/>
  <c r="C13" i="7" s="1"/>
  <c r="J19" i="1"/>
  <c r="B13" i="7" s="1"/>
  <c r="E24" i="1"/>
  <c r="G24" i="7" s="1"/>
  <c r="E23" i="1"/>
  <c r="F24" i="7" s="1"/>
  <c r="E22" i="1"/>
  <c r="E24" i="7" s="1"/>
  <c r="E21" i="1"/>
  <c r="D24" i="7" s="1"/>
  <c r="E20" i="1"/>
  <c r="C24" i="7" s="1"/>
  <c r="E19" i="1"/>
  <c r="B24" i="7" s="1"/>
  <c r="D24" i="1"/>
  <c r="G12" i="7" s="1"/>
  <c r="D23" i="1"/>
  <c r="F12" i="7" s="1"/>
  <c r="D22" i="1"/>
  <c r="E12" i="7" s="1"/>
  <c r="D21" i="1"/>
  <c r="D12" i="7" s="1"/>
  <c r="D20" i="1"/>
  <c r="C12" i="7" s="1"/>
  <c r="D19" i="1"/>
  <c r="B12" i="7" s="1"/>
  <c r="K14" i="1"/>
  <c r="G23" i="7" s="1"/>
  <c r="K13" i="1"/>
  <c r="F23" i="7" s="1"/>
  <c r="K12" i="1"/>
  <c r="E23" i="7" s="1"/>
  <c r="K11" i="1"/>
  <c r="D23" i="7" s="1"/>
  <c r="K10" i="1"/>
  <c r="C23" i="7" s="1"/>
  <c r="K9" i="1"/>
  <c r="B23" i="7" s="1"/>
  <c r="J14" i="1"/>
  <c r="G11" i="7" s="1"/>
  <c r="J13" i="1"/>
  <c r="F11" i="7" s="1"/>
  <c r="J12" i="1"/>
  <c r="E11" i="7" s="1"/>
  <c r="J11" i="1"/>
  <c r="D11" i="7" s="1"/>
  <c r="J10" i="1"/>
  <c r="C11" i="7" s="1"/>
  <c r="J9" i="1"/>
  <c r="B11" i="7" s="1"/>
  <c r="F22" i="7"/>
  <c r="E22" i="7"/>
  <c r="D22" i="7"/>
  <c r="C22" i="7"/>
  <c r="B22" i="7"/>
  <c r="G10" i="7"/>
  <c r="F10" i="7"/>
  <c r="E10" i="7"/>
  <c r="D10" i="7"/>
  <c r="B10" i="7"/>
  <c r="D25" i="5"/>
  <c r="D24" i="5"/>
  <c r="D22" i="5"/>
  <c r="D21" i="5"/>
  <c r="D20" i="5"/>
  <c r="B25" i="5"/>
  <c r="B24" i="5"/>
  <c r="B23" i="5"/>
  <c r="B22" i="5"/>
  <c r="B21" i="5"/>
  <c r="B20" i="5"/>
  <c r="O16" i="5"/>
  <c r="P10" i="5" s="1"/>
  <c r="L16" i="5"/>
  <c r="M11" i="5" s="1"/>
  <c r="R16" i="5"/>
  <c r="S11" i="5" s="1"/>
  <c r="Q16" i="5"/>
  <c r="N16" i="5"/>
  <c r="K16" i="5"/>
  <c r="I16" i="5"/>
  <c r="J11" i="5" s="1"/>
  <c r="H16" i="5"/>
  <c r="F16" i="5"/>
  <c r="G13" i="5" s="1"/>
  <c r="E16" i="5"/>
  <c r="B16" i="5"/>
  <c r="H14" i="7" l="1"/>
  <c r="H15" i="7"/>
  <c r="H13" i="7"/>
  <c r="H11" i="7"/>
  <c r="H12" i="7"/>
  <c r="S12" i="5"/>
  <c r="H23" i="7"/>
  <c r="S14" i="5"/>
  <c r="E28" i="7"/>
  <c r="H26" i="7"/>
  <c r="H27" i="7"/>
  <c r="H24" i="7"/>
  <c r="S15" i="5"/>
  <c r="B16" i="7"/>
  <c r="G28" i="7"/>
  <c r="F28" i="7"/>
  <c r="D28" i="7"/>
  <c r="H22" i="7"/>
  <c r="C28" i="7"/>
  <c r="G16" i="7"/>
  <c r="E16" i="7"/>
  <c r="D16" i="7"/>
  <c r="K35" i="1"/>
  <c r="L30" i="1" s="1"/>
  <c r="J35" i="1"/>
  <c r="S13" i="5"/>
  <c r="M10" i="5"/>
  <c r="M12" i="5"/>
  <c r="M13" i="5"/>
  <c r="C13" i="5"/>
  <c r="K19" i="1" s="1"/>
  <c r="B25" i="7" s="1"/>
  <c r="H25" i="7" s="1"/>
  <c r="M15" i="5"/>
  <c r="G15" i="5"/>
  <c r="M14" i="5"/>
  <c r="P13" i="5"/>
  <c r="J14" i="5"/>
  <c r="P14" i="5"/>
  <c r="J10" i="5"/>
  <c r="J15" i="5"/>
  <c r="S10" i="5"/>
  <c r="P11" i="5"/>
  <c r="P15" i="5"/>
  <c r="J12" i="5"/>
  <c r="P12" i="5"/>
  <c r="G10" i="5"/>
  <c r="G11" i="5"/>
  <c r="G14" i="5"/>
  <c r="G12" i="5"/>
  <c r="B26" i="5"/>
  <c r="L33" i="1" l="1"/>
  <c r="L31" i="1"/>
  <c r="H28" i="7"/>
  <c r="L29" i="1"/>
  <c r="L32" i="1"/>
  <c r="L34" i="1"/>
  <c r="B28" i="7"/>
  <c r="C16" i="5"/>
  <c r="J13" i="5" s="1"/>
  <c r="D23" i="5"/>
  <c r="D26" i="5" s="1"/>
  <c r="M16" i="5"/>
  <c r="P16" i="5"/>
  <c r="G16" i="5"/>
  <c r="C10" i="7"/>
  <c r="C16" i="7" l="1"/>
  <c r="H10" i="7"/>
  <c r="H16" i="7" s="1"/>
  <c r="L35" i="1"/>
  <c r="D14" i="5"/>
  <c r="D10" i="5"/>
  <c r="D15" i="5"/>
  <c r="D12" i="5"/>
  <c r="D11" i="5"/>
  <c r="D16" i="5" l="1"/>
  <c r="K25" i="1"/>
  <c r="J25" i="1"/>
  <c r="E25" i="1"/>
  <c r="D25" i="1"/>
  <c r="K15" i="1"/>
  <c r="L9" i="1" s="1"/>
  <c r="J15" i="1"/>
  <c r="F16" i="7" l="1"/>
  <c r="F24" i="1"/>
  <c r="F23" i="1"/>
  <c r="F22" i="1"/>
  <c r="L12" i="1"/>
  <c r="L13" i="1"/>
  <c r="L23" i="1"/>
  <c r="L22" i="1"/>
  <c r="L24" i="1" l="1"/>
  <c r="L21" i="1" l="1"/>
  <c r="L20" i="1"/>
  <c r="L19" i="1"/>
  <c r="L25" i="1" l="1"/>
  <c r="S16" i="5"/>
  <c r="J16" i="5"/>
  <c r="L14" i="1"/>
  <c r="L11" i="1"/>
  <c r="L10" i="1"/>
  <c r="L15" i="1" l="1"/>
  <c r="E35" i="1"/>
  <c r="D35" i="1"/>
  <c r="F33" i="1" l="1"/>
  <c r="F34" i="1"/>
  <c r="F32" i="1"/>
  <c r="F30" i="1"/>
  <c r="F31" i="1"/>
  <c r="F20" i="1"/>
  <c r="F21" i="1"/>
  <c r="F19" i="1"/>
  <c r="F29" i="1"/>
  <c r="F25" i="1" l="1"/>
  <c r="F35" i="1"/>
</calcChain>
</file>

<file path=xl/sharedStrings.xml><?xml version="1.0" encoding="utf-8"?>
<sst xmlns="http://schemas.openxmlformats.org/spreadsheetml/2006/main" count="154" uniqueCount="36">
  <si>
    <t>%</t>
  </si>
  <si>
    <t>Precio con IVA</t>
  </si>
  <si>
    <t>TOTALES</t>
  </si>
  <si>
    <t>Tipo de Contratos</t>
  </si>
  <si>
    <t>OBRAS</t>
  </si>
  <si>
    <t>SERVICIOS</t>
  </si>
  <si>
    <t>SUMINISTROS</t>
  </si>
  <si>
    <t>PROCEDIMIENTO ABIERTO</t>
  </si>
  <si>
    <t>Número 
Contratos</t>
  </si>
  <si>
    <t>% sobre total</t>
  </si>
  <si>
    <t>CONTRATOS MENORES</t>
  </si>
  <si>
    <t>Sumas totales</t>
  </si>
  <si>
    <t>IMPORTE CON IVA</t>
  </si>
  <si>
    <t>Nº Total Contratos</t>
  </si>
  <si>
    <t>Documento reelaborado por Transparencia</t>
  </si>
  <si>
    <t>PATRIMONIAL</t>
  </si>
  <si>
    <t>OTROS</t>
  </si>
  <si>
    <t>PRIVADO</t>
  </si>
  <si>
    <t>CONCESIÓN DE SERVICIOS</t>
  </si>
  <si>
    <t>PROCEDIMIENTO NEGOCIADO CON PUBLICIDAD</t>
  </si>
  <si>
    <t>PROCEDIMIENTO NEGOCIADO SIN PUBLICIDAD</t>
  </si>
  <si>
    <t>DERIVADO DE UN ACUERDO MARCO</t>
  </si>
  <si>
    <t>DATOS ESTADÍSTICOS DE CONTRATOS ADJUDICADOS 
AÑO 2023</t>
  </si>
  <si>
    <t>DATOS ESTADÍSTICOS SOBRE EL PORCENTAJE EN VOLUMEN PRESUPUESTARIO DE CONTRATOS ADJUDICADOS A TRAVÉS DE CADA UNO DE LOS PROCEDIMIENTOS PREVISTOS EN LA LEGISLACIÓN DE CONTRATOS DEL SECTOR PÚBLICO - AÑO 2023</t>
  </si>
  <si>
    <t>DERIVADOS DE UN ACUERDO MARCO</t>
  </si>
  <si>
    <t>Totales importes con IVA</t>
  </si>
  <si>
    <t>Número de Contratos adjudicados año 2023</t>
  </si>
  <si>
    <t>Importes Totales contratos adjudicados año 2023</t>
  </si>
  <si>
    <t>DATOS ESTADÍSTICOS SOBRE EL PORCENTAJE EN VOLUMEN PRESUPUESTARIO DE CONTRATOS ADJUDICADOS
 A TRAVÉS DE CADA UNO DE LOS PROCEDIMIENTOS PREVISTOS EN LA LEGISLACIÓN DE CONTRATOS DEL SECTOR PÚBLICO AÑO 2023</t>
  </si>
  <si>
    <t>CONCESIÓN DE 
SERVICIOS</t>
  </si>
  <si>
    <t>Nº Contratos</t>
  </si>
  <si>
    <t xml:space="preserve"> PROCEDIMIENTO NEGOCIADO CON PUBLICIDAD</t>
  </si>
  <si>
    <r>
      <t xml:space="preserve">Fuente: </t>
    </r>
    <r>
      <rPr>
        <b/>
        <sz val="11"/>
        <color theme="1"/>
        <rFont val="Calibri"/>
        <family val="2"/>
        <scheme val="minor"/>
      </rPr>
      <t>CONTRATACIÓN, REGISTRO CONTRATOS MENORES Y TRANSPARENCIA</t>
    </r>
  </si>
  <si>
    <t>CONCESIÓN DE
SERVICIOS</t>
  </si>
  <si>
    <r>
      <t xml:space="preserve">Fuente: </t>
    </r>
    <r>
      <rPr>
        <b/>
        <sz val="10"/>
        <color theme="1"/>
        <rFont val="Calibri"/>
        <family val="2"/>
        <scheme val="minor"/>
      </rPr>
      <t>CONTRATACIÓN, REGISTRO CONTRATOS MENORES Y TRANSPARENCIA</t>
    </r>
  </si>
  <si>
    <r>
      <t xml:space="preserve">Versión núm. 1: </t>
    </r>
    <r>
      <rPr>
        <sz val="10"/>
        <color theme="1"/>
        <rFont val="Calibri"/>
        <family val="2"/>
        <scheme val="minor"/>
      </rPr>
      <t>22 de abril de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</si>
</sst>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;[Red]#,##0.00\ &quot;€&quot;"/>
    <numFmt numFmtId="165" formatCode="#,##0.00;[Red]#,##0.00"/>
    <numFmt numFmtId="166" formatCode="#,##0.00\ &quot;€&quot;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8" tint="-0.249977111117893"/>
      <name val="Arial"/>
      <family val="2"/>
    </font>
    <font>
      <b/>
      <sz val="10"/>
      <color theme="8" tint="-0.499984740745262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6E86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 style="thin">
        <color auto="1"/>
      </left>
      <right style="thick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/>
      <right style="thick">
        <color indexed="64"/>
      </right>
      <top style="thin">
        <color theme="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/>
      <right style="thick">
        <color indexed="64"/>
      </right>
      <top style="thin">
        <color theme="0"/>
      </top>
      <bottom style="thin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vertical="center"/>
    </xf>
    <xf numFmtId="166" fontId="0" fillId="0" borderId="1" xfId="0" applyNumberFormat="1" applyBorder="1" applyAlignment="1">
      <alignment vertical="center"/>
    </xf>
    <xf numFmtId="166" fontId="9" fillId="0" borderId="1" xfId="0" applyNumberFormat="1" applyFont="1" applyBorder="1" applyAlignment="1">
      <alignment horizontal="right" vertical="center"/>
    </xf>
    <xf numFmtId="164" fontId="9" fillId="0" borderId="1" xfId="0" applyNumberFormat="1" applyFont="1" applyBorder="1" applyAlignment="1">
      <alignment horizontal="right" vertical="center"/>
    </xf>
    <xf numFmtId="166" fontId="0" fillId="0" borderId="1" xfId="0" applyNumberFormat="1" applyBorder="1" applyAlignment="1">
      <alignment horizontal="right" vertical="center"/>
    </xf>
    <xf numFmtId="166" fontId="0" fillId="3" borderId="1" xfId="0" applyNumberFormat="1" applyFill="1" applyBorder="1" applyAlignment="1">
      <alignment horizontal="right" vertical="center"/>
    </xf>
    <xf numFmtId="3" fontId="10" fillId="6" borderId="1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6" fontId="7" fillId="5" borderId="9" xfId="0" applyNumberFormat="1" applyFont="1" applyFill="1" applyBorder="1" applyAlignment="1">
      <alignment horizontal="right" vertical="center"/>
    </xf>
    <xf numFmtId="166" fontId="7" fillId="5" borderId="10" xfId="0" applyNumberFormat="1" applyFont="1" applyFill="1" applyBorder="1" applyAlignment="1">
      <alignment horizontal="right" vertical="center"/>
    </xf>
    <xf numFmtId="166" fontId="7" fillId="5" borderId="11" xfId="0" applyNumberFormat="1" applyFont="1" applyFill="1" applyBorder="1" applyAlignment="1">
      <alignment horizontal="right" vertical="center"/>
    </xf>
    <xf numFmtId="3" fontId="10" fillId="6" borderId="2" xfId="0" applyNumberFormat="1" applyFont="1" applyFill="1" applyBorder="1" applyAlignment="1">
      <alignment horizontal="center" vertical="center"/>
    </xf>
    <xf numFmtId="3" fontId="7" fillId="5" borderId="9" xfId="0" applyNumberFormat="1" applyFont="1" applyFill="1" applyBorder="1" applyAlignment="1">
      <alignment horizontal="center" vertical="center"/>
    </xf>
    <xf numFmtId="3" fontId="7" fillId="5" borderId="10" xfId="0" applyNumberFormat="1" applyFont="1" applyFill="1" applyBorder="1" applyAlignment="1">
      <alignment horizontal="center" vertical="center"/>
    </xf>
    <xf numFmtId="3" fontId="7" fillId="5" borderId="11" xfId="0" applyNumberFormat="1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right" vertical="center"/>
    </xf>
    <xf numFmtId="4" fontId="0" fillId="3" borderId="1" xfId="0" applyNumberFormat="1" applyFill="1" applyBorder="1" applyAlignment="1">
      <alignment horizontal="right" vertical="center"/>
    </xf>
    <xf numFmtId="4" fontId="0" fillId="3" borderId="1" xfId="0" quotePrefix="1" applyNumberFormat="1" applyFill="1" applyBorder="1" applyAlignment="1">
      <alignment horizontal="right" vertical="center"/>
    </xf>
    <xf numFmtId="2" fontId="0" fillId="3" borderId="1" xfId="0" applyNumberFormat="1" applyFill="1" applyBorder="1" applyAlignment="1">
      <alignment horizontal="right" vertical="center"/>
    </xf>
    <xf numFmtId="0" fontId="0" fillId="3" borderId="1" xfId="0" quotePrefix="1" applyFill="1" applyBorder="1" applyAlignment="1">
      <alignment horizontal="right" vertical="center"/>
    </xf>
    <xf numFmtId="3" fontId="0" fillId="3" borderId="1" xfId="0" applyNumberForma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4" fontId="8" fillId="7" borderId="1" xfId="0" applyNumberFormat="1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center" vertical="center"/>
    </xf>
    <xf numFmtId="3" fontId="8" fillId="7" borderId="1" xfId="0" applyNumberFormat="1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/>
    </xf>
    <xf numFmtId="166" fontId="14" fillId="8" borderId="1" xfId="0" applyNumberFormat="1" applyFont="1" applyFill="1" applyBorder="1" applyAlignment="1">
      <alignment horizontal="right" vertical="center"/>
    </xf>
    <xf numFmtId="165" fontId="14" fillId="8" borderId="1" xfId="0" applyNumberFormat="1" applyFont="1" applyFill="1" applyBorder="1" applyAlignment="1">
      <alignment horizontal="center"/>
    </xf>
    <xf numFmtId="164" fontId="14" fillId="8" borderId="1" xfId="0" applyNumberFormat="1" applyFont="1" applyFill="1" applyBorder="1" applyAlignment="1">
      <alignment horizontal="right"/>
    </xf>
    <xf numFmtId="3" fontId="7" fillId="7" borderId="2" xfId="0" applyNumberFormat="1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166" fontId="7" fillId="7" borderId="2" xfId="0" applyNumberFormat="1" applyFont="1" applyFill="1" applyBorder="1" applyAlignment="1">
      <alignment horizontal="center" vertical="center"/>
    </xf>
    <xf numFmtId="166" fontId="10" fillId="6" borderId="1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3" fontId="8" fillId="7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66" fontId="6" fillId="6" borderId="1" xfId="0" applyNumberFormat="1" applyFont="1" applyFill="1" applyBorder="1" applyAlignment="1">
      <alignment horizontal="right" vertical="center"/>
    </xf>
    <xf numFmtId="166" fontId="8" fillId="7" borderId="1" xfId="0" applyNumberFormat="1" applyFont="1" applyFill="1" applyBorder="1" applyAlignment="1">
      <alignment horizontal="right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6" fillId="0" borderId="0" xfId="0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64A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5" Type="http://schemas.openxmlformats.org/officeDocument/2006/relationships/chartsheet" Target="chartsheets/sheet2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32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VOLUMEN DE CONTRATOS EN EUROS (€) - AÑO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32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TOTALES!$B$21</c:f>
              <c:strCache>
                <c:ptCount val="1"/>
                <c:pt idx="0">
                  <c:v>OBRAS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lang="en-US" sz="11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TOTALES!$B$28</c:f>
              <c:numCache>
                <c:formatCode>#,##0.00\ "€"</c:formatCode>
                <c:ptCount val="1"/>
                <c:pt idx="0">
                  <c:v>43320885.420000002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75-4535-8083-B0A69BEF50CA}"/>
            </c:ext>
          </c:extLst>
        </c:ser>
        <c:ser>
          <c:idx val="1"/>
          <c:order val="1"/>
          <c:tx>
            <c:strRef>
              <c:f>TOTALES!$C$21</c:f>
              <c:strCache>
                <c:ptCount val="1"/>
                <c:pt idx="0">
                  <c:v>SERVICIOS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2.1905559441252997E-2"/>
                  <c:y val="2.22524996390531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D2-445A-B324-DC47917C86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TOTALES!$C$28</c:f>
              <c:numCache>
                <c:formatCode>#,##0.00\ "€"</c:formatCode>
                <c:ptCount val="1"/>
                <c:pt idx="0">
                  <c:v>22255091.449999999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1A75-4535-8083-B0A69BEF50CA}"/>
            </c:ext>
          </c:extLst>
        </c:ser>
        <c:ser>
          <c:idx val="2"/>
          <c:order val="2"/>
          <c:tx>
            <c:strRef>
              <c:f>TOTALES!$D$21</c:f>
              <c:strCache>
                <c:ptCount val="1"/>
                <c:pt idx="0">
                  <c:v>SUMINISTROS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8.2145847904698741E-3"/>
                  <c:y val="-1.78019997112431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 algn="ctr">
                    <a:defRPr lang="en-US" sz="1100" b="1" i="0" u="none" strike="noStrike" kern="1200" baseline="0">
                      <a:solidFill>
                        <a:schemeClr val="dk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D2-445A-B324-DC47917C86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TOTALES!$D$28</c:f>
              <c:numCache>
                <c:formatCode>#,##0.00\ "€"</c:formatCode>
                <c:ptCount val="1"/>
                <c:pt idx="0">
                  <c:v>6614738.1099999975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1A75-4535-8083-B0A69BEF50CA}"/>
            </c:ext>
          </c:extLst>
        </c:ser>
        <c:ser>
          <c:idx val="3"/>
          <c:order val="3"/>
          <c:tx>
            <c:strRef>
              <c:f>TOTALES!$E$21</c:f>
              <c:strCache>
                <c:ptCount val="1"/>
                <c:pt idx="0">
                  <c:v>PATRIMONIAL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0"/>
                  <c:y val="-2.0027249675148549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 algn="ctr">
                      <a:defRPr lang="en-US" sz="1100" b="1" i="0" u="none" strike="noStrike" kern="1200" baseline="0">
                        <a:solidFill>
                          <a:schemeClr val="dk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A321532-6F2F-4CD7-AB5F-051E6C018601}" type="VALUE">
                      <a:rPr lang="en-US"/>
                      <a:pPr algn="ctr">
                        <a:defRPr/>
                      </a:pPr>
                      <a:t>[VALOR]</a:t>
                    </a:fld>
                    <a:endParaRPr lang="es-E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 algn="ctr">
                    <a:defRPr lang="en-US" sz="1100" b="1" i="0" u="none" strike="noStrike" kern="1200" baseline="0">
                      <a:solidFill>
                        <a:schemeClr val="dk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F1D2-445A-B324-DC47917C86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TOTALES!$E$28</c:f>
              <c:numCache>
                <c:formatCode>#,##0.00\ "€"</c:formatCode>
                <c:ptCount val="1"/>
                <c:pt idx="0">
                  <c:v>4694634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1A75-4535-8083-B0A69BEF50CA}"/>
            </c:ext>
          </c:extLst>
        </c:ser>
        <c:ser>
          <c:idx val="4"/>
          <c:order val="4"/>
          <c:tx>
            <c:strRef>
              <c:f>TOTALES!$F$21</c:f>
              <c:strCache>
                <c:ptCount val="1"/>
                <c:pt idx="0">
                  <c:v>PRIVADO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5.4763898603132494E-3"/>
                  <c:y val="-3.7829249386391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D2-445A-B324-DC47917C86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TOTALES!$F$28</c:f>
              <c:numCache>
                <c:formatCode>#,##0.00\ "€"</c:formatCode>
                <c:ptCount val="1"/>
                <c:pt idx="0">
                  <c:v>846718.47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1A75-4535-8083-B0A69BEF50CA}"/>
            </c:ext>
          </c:extLst>
        </c:ser>
        <c:ser>
          <c:idx val="5"/>
          <c:order val="5"/>
          <c:tx>
            <c:strRef>
              <c:f>TOTALES!$G$21</c:f>
              <c:strCache>
                <c:ptCount val="1"/>
                <c:pt idx="0">
                  <c:v>CONCESIÓN DE
SERVICIOS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2.327465690633131E-2"/>
                  <c:y val="-2.670299956686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D2-445A-B324-DC47917C86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TOTALES!$G$28</c:f>
              <c:numCache>
                <c:formatCode>#,##0.00\ "€"</c:formatCode>
                <c:ptCount val="1"/>
                <c:pt idx="0">
                  <c:v>15600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1A75-4535-8083-B0A69BEF50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93328344"/>
        <c:axId val="993328672"/>
        <c:axId val="0"/>
      </c:bar3DChart>
      <c:catAx>
        <c:axId val="9933283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328672"/>
        <c:crosses val="autoZero"/>
        <c:auto val="1"/>
        <c:lblAlgn val="ctr"/>
        <c:lblOffset val="100"/>
        <c:noMultiLvlLbl val="0"/>
      </c:catAx>
      <c:valAx>
        <c:axId val="99332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93328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609451903929461"/>
          <c:y val="0.92489728806859517"/>
          <c:w val="0.75381164548902857"/>
          <c:h val="6.175121214797246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 algn="ctr">
        <a:defRPr lang="en-US" sz="1100" b="1" i="0" u="none" strike="noStrike" kern="1200" baseline="0">
          <a:solidFill>
            <a:schemeClr val="dk1">
              <a:lumMod val="75000"/>
              <a:lumOff val="25000"/>
            </a:schemeClr>
          </a:solidFill>
          <a:latin typeface="+mn-lt"/>
          <a:ea typeface="+mn-ea"/>
          <a:cs typeface="+mn-cs"/>
        </a:defRPr>
      </a:pPr>
      <a:endParaRPr lang="es-E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Número de contratos adjudicados año 2023</a:t>
            </a:r>
          </a:p>
        </c:rich>
      </c:tx>
      <c:layout>
        <c:manualLayout>
          <c:xMode val="edge"/>
          <c:yMode val="edge"/>
          <c:x val="0.270944064930148"/>
          <c:y val="6.3878691286692055E-3"/>
        </c:manualLayout>
      </c:layout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2517392927954001E-2"/>
          <c:y val="9.340495484319522E-2"/>
          <c:w val="0.93652982735141954"/>
          <c:h val="0.70408345633533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TOTALES!$B$9</c:f>
              <c:strCache>
                <c:ptCount val="1"/>
                <c:pt idx="0">
                  <c:v>OBRAS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dLbl>
              <c:idx val="4"/>
              <c:layout>
                <c:manualLayout>
                  <c:x val="-8.2262206356579892E-3"/>
                  <c:y val="-2.22841225626740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A-4713-B9B7-84569B6D4A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TOTALES!$B$10:$B$15</c:f>
              <c:numCache>
                <c:formatCode>#,##0</c:formatCode>
                <c:ptCount val="6"/>
                <c:pt idx="0">
                  <c:v>5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213</c:v>
                </c:pt>
                <c:pt idx="5">
                  <c:v>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A-4713-B9B7-84569B6D4A65}"/>
            </c:ext>
          </c:extLst>
        </c:ser>
        <c:ser>
          <c:idx val="1"/>
          <c:order val="1"/>
          <c:tx>
            <c:strRef>
              <c:f>TOTALES!$C$9</c:f>
              <c:strCache>
                <c:ptCount val="1"/>
                <c:pt idx="0">
                  <c:v>SERVICIOS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dLbl>
              <c:idx val="4"/>
              <c:layout>
                <c:manualLayout>
                  <c:x val="-8.226220635657989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DD-4F03-B235-F3240F077C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TOTALES!$C$10:$C$15</c:f>
              <c:numCache>
                <c:formatCode>#,##0</c:formatCode>
                <c:ptCount val="6"/>
                <c:pt idx="0">
                  <c:v>22</c:v>
                </c:pt>
                <c:pt idx="1">
                  <c:v>8</c:v>
                </c:pt>
                <c:pt idx="2">
                  <c:v>7</c:v>
                </c:pt>
                <c:pt idx="3">
                  <c:v>4</c:v>
                </c:pt>
                <c:pt idx="4">
                  <c:v>1230</c:v>
                </c:pt>
                <c:pt idx="5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E4A-4713-B9B7-84569B6D4A65}"/>
            </c:ext>
          </c:extLst>
        </c:ser>
        <c:ser>
          <c:idx val="2"/>
          <c:order val="2"/>
          <c:tx>
            <c:strRef>
              <c:f>TOTALES!$D$9</c:f>
              <c:strCache>
                <c:ptCount val="1"/>
                <c:pt idx="0">
                  <c:v>SUMINISTROS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TOTALES!$D$10:$D$15</c:f>
              <c:numCache>
                <c:formatCode>#,##0</c:formatCode>
                <c:ptCount val="6"/>
                <c:pt idx="0">
                  <c:v>36</c:v>
                </c:pt>
                <c:pt idx="1">
                  <c:v>6</c:v>
                </c:pt>
                <c:pt idx="2">
                  <c:v>3</c:v>
                </c:pt>
                <c:pt idx="3">
                  <c:v>0</c:v>
                </c:pt>
                <c:pt idx="4">
                  <c:v>934</c:v>
                </c:pt>
                <c:pt idx="5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E4A-4713-B9B7-84569B6D4A65}"/>
            </c:ext>
          </c:extLst>
        </c:ser>
        <c:ser>
          <c:idx val="3"/>
          <c:order val="3"/>
          <c:tx>
            <c:strRef>
              <c:f>TOTALES!$E$9</c:f>
              <c:strCache>
                <c:ptCount val="1"/>
                <c:pt idx="0">
                  <c:v>PATRIMONIAL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TOTALES!$E$10:$E$15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E4A-4713-B9B7-84569B6D4A65}"/>
            </c:ext>
          </c:extLst>
        </c:ser>
        <c:ser>
          <c:idx val="4"/>
          <c:order val="4"/>
          <c:tx>
            <c:strRef>
              <c:f>TOTALES!$F$9</c:f>
              <c:strCache>
                <c:ptCount val="1"/>
                <c:pt idx="0">
                  <c:v>PRIVADO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TOTALES!$F$10:$F$15</c:f>
              <c:numCache>
                <c:formatCode>#,##0</c:formatCode>
                <c:ptCount val="6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E4A-4713-B9B7-84569B6D4A65}"/>
            </c:ext>
          </c:extLst>
        </c:ser>
        <c:ser>
          <c:idx val="5"/>
          <c:order val="5"/>
          <c:tx>
            <c:strRef>
              <c:f>TOTALES!$G$9</c:f>
              <c:strCache>
                <c:ptCount val="1"/>
                <c:pt idx="0">
                  <c:v>CONCESIÓN DE 
SERVICIOS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TOTALES!$G$10:$G$15</c:f>
              <c:numCache>
                <c:formatCode>#,##0</c:formatCode>
                <c:ptCount val="6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E4A-4713-B9B7-84569B6D4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297813736"/>
        <c:axId val="297820296"/>
        <c:axId val="0"/>
      </c:bar3DChart>
      <c:catAx>
        <c:axId val="297813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7820296"/>
        <c:crosses val="autoZero"/>
        <c:auto val="1"/>
        <c:lblAlgn val="ctr"/>
        <c:lblOffset val="100"/>
        <c:noMultiLvlLbl val="0"/>
      </c:catAx>
      <c:valAx>
        <c:axId val="297820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7813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9949033721560921E-2"/>
          <c:y val="0.8622148000499017"/>
          <c:w val="0.91707899449206121"/>
          <c:h val="8.437920081636887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VOLUMEN PORCENTUAL (%) - AÑO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1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B0E-452B-A5F1-4252DBF57038}"/>
              </c:ext>
            </c:extLst>
          </c:dPt>
          <c:dPt>
            <c:idx val="1"/>
            <c:bubble3D val="0"/>
            <c:explosion val="12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B0E-452B-A5F1-4252DBF57038}"/>
              </c:ext>
            </c:extLst>
          </c:dPt>
          <c:dPt>
            <c:idx val="2"/>
            <c:bubble3D val="0"/>
            <c:explosion val="21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5B0E-452B-A5F1-4252DBF57038}"/>
              </c:ext>
            </c:extLst>
          </c:dPt>
          <c:dPt>
            <c:idx val="3"/>
            <c:bubble3D val="0"/>
            <c:explosion val="22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5B0E-452B-A5F1-4252DBF57038}"/>
              </c:ext>
            </c:extLst>
          </c:dPt>
          <c:dPt>
            <c:idx val="4"/>
            <c:bubble3D val="0"/>
            <c:explosion val="18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5B0E-452B-A5F1-4252DBF57038}"/>
              </c:ext>
            </c:extLst>
          </c:dPt>
          <c:dPt>
            <c:idx val="5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C-5B0E-452B-A5F1-4252DBF57038}"/>
              </c:ext>
            </c:extLst>
          </c:dPt>
          <c:dLbls>
            <c:dLbl>
              <c:idx val="4"/>
              <c:layout>
                <c:manualLayout>
                  <c:x val="1.3690974650782119E-3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B0E-452B-A5F1-4252DBF57038}"/>
                </c:ext>
              </c:extLst>
            </c:dLbl>
            <c:dLbl>
              <c:idx val="5"/>
              <c:layout>
                <c:manualLayout>
                  <c:x val="6.7085775788837301E-2"/>
                  <c:y val="-2.0397889030978074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B0E-452B-A5F1-4252DBF5703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TOTALES!$B$21:$G$21</c:f>
              <c:strCache>
                <c:ptCount val="6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PATRIMONIAL</c:v>
                </c:pt>
                <c:pt idx="4">
                  <c:v>PRIVADO</c:v>
                </c:pt>
                <c:pt idx="5">
                  <c:v>CONCESIÓN DE
SERVICIOS</c:v>
                </c:pt>
              </c:strCache>
            </c:strRef>
          </c:cat>
          <c:val>
            <c:numRef>
              <c:f>TOTALES!$B$28:$G$28</c:f>
              <c:numCache>
                <c:formatCode>#,##0.00\ "€"</c:formatCode>
                <c:ptCount val="6"/>
                <c:pt idx="0">
                  <c:v>43320885.420000002</c:v>
                </c:pt>
                <c:pt idx="1">
                  <c:v>22255091.449999999</c:v>
                </c:pt>
                <c:pt idx="2">
                  <c:v>6614738.1099999975</c:v>
                </c:pt>
                <c:pt idx="3">
                  <c:v>4694634</c:v>
                </c:pt>
                <c:pt idx="4">
                  <c:v>846718.47</c:v>
                </c:pt>
                <c:pt idx="5">
                  <c:v>15600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B0E-452B-A5F1-4252DBF57038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5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984265081417103"/>
          <c:y val="0.90874898199194565"/>
          <c:w val="0.71537477048751941"/>
          <c:h val="7.78995182246219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>
      <a:innerShdw blurRad="63500" dist="50800" dir="18900000">
        <a:prstClr val="black">
          <a:alpha val="50000"/>
        </a:prstClr>
      </a:innerShdw>
    </a:effectLst>
  </c:spPr>
  <c:txPr>
    <a:bodyPr/>
    <a:lstStyle/>
    <a:p>
      <a:pPr>
        <a:defRPr/>
      </a:pPr>
      <a:endParaRPr lang="es-E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82" workbookViewId="0" zoomToFit="1"/>
  </sheetViews>
  <pageMargins left="0.70866141732283472" right="0.70866141732283472" top="1.1417322834645669" bottom="0.74803149606299213" header="0.31496062992125984" footer="0.31496062992125984"/>
  <pageSetup paperSize="9" orientation="landscape" r:id="rId1"/>
  <headerFooter alignWithMargins="0">
    <oddHeader>&amp;L&amp;G&amp;R&amp;"-,Negrita"&amp;9&amp;K0070C0TRANSPARENCIA, BOP E IMPRENTA</oddHeader>
  </headerFooter>
  <drawing r:id="rId2"/>
  <legacyDrawingHF r:id="rId3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82" workbookViewId="0" zoomToFit="1"/>
  </sheetViews>
  <pageMargins left="0.70866141732283472" right="0.70866141732283472" top="1.1417322834645669" bottom="0.74803149606299213" header="0.31496062992125984" footer="0.31496062992125984"/>
  <pageSetup paperSize="9" orientation="landscape" r:id="rId1"/>
  <headerFooter alignWithMargins="0">
    <oddHeader>&amp;L&amp;G&amp;R&amp;"-,Negrita"&amp;9&amp;K0070C0TRANSPARENCIA, BOP E IMPRENTA</oddHeader>
  </headerFooter>
  <drawing r:id="rId2"/>
  <legacyDrawingHF r:id="rId3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82" workbookViewId="0" zoomToFit="1"/>
  </sheetViews>
  <pageMargins left="0.70866141732283472" right="0.70866141732283472" top="1.1417322834645669" bottom="0.74803149606299213" header="0.31496062992125984" footer="0.31496062992125984"/>
  <pageSetup paperSize="9" orientation="landscape" r:id="rId1"/>
  <headerFooter>
    <oddHeader>&amp;L&amp;G&amp;R&amp;"-,Negrita"&amp;9&amp;K0070C0TRANSPARENCIA, BOP E IMPRENTA</oddHeader>
  </headerFooter>
  <drawing r:id="rId2"/>
  <legacyDrawingHF r:id="rId3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64805" cy="570570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075C384-B2DF-910E-9F8B-1B3A97A289F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64805" cy="570570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F50387F-2D5F-63CF-36F0-DDF6144C76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0.10043</cdr:x>
      <cdr:y>0.67075</cdr:y>
    </cdr:from>
    <cdr:to>
      <cdr:x>0.20956</cdr:x>
      <cdr:y>0.71942</cdr:y>
    </cdr:to>
    <cdr:sp macro="" textlink="">
      <cdr:nvSpPr>
        <cdr:cNvPr id="2" name="Rectángulo redondeado 1"/>
        <cdr:cNvSpPr/>
      </cdr:nvSpPr>
      <cdr:spPr>
        <a:xfrm xmlns:a="http://schemas.openxmlformats.org/drawingml/2006/main">
          <a:off x="931578" y="3828114"/>
          <a:ext cx="1012301" cy="277771"/>
        </a:xfrm>
        <a:prstGeom xmlns:a="http://schemas.openxmlformats.org/drawingml/2006/main" prst="roundRect">
          <a:avLst/>
        </a:prstGeom>
      </cdr:spPr>
      <cdr:style>
        <a:lnRef xmlns:a="http://schemas.openxmlformats.org/drawingml/2006/main" idx="1">
          <a:schemeClr val="accent4"/>
        </a:lnRef>
        <a:fillRef xmlns:a="http://schemas.openxmlformats.org/drawingml/2006/main" idx="2">
          <a:schemeClr val="accent4"/>
        </a:fillRef>
        <a:effectRef xmlns:a="http://schemas.openxmlformats.org/drawingml/2006/main" idx="1">
          <a:schemeClr val="accent4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s-ES" b="1"/>
            <a:t>67 contratos</a:t>
          </a:r>
        </a:p>
      </cdr:txBody>
    </cdr:sp>
  </cdr:relSizeAnchor>
  <cdr:relSizeAnchor xmlns:cdr="http://schemas.openxmlformats.org/drawingml/2006/chartDrawing">
    <cdr:from>
      <cdr:x>0.25738</cdr:x>
      <cdr:y>0.67208</cdr:y>
    </cdr:from>
    <cdr:to>
      <cdr:x>0.3596</cdr:x>
      <cdr:y>0.72075</cdr:y>
    </cdr:to>
    <cdr:sp macro="" textlink="">
      <cdr:nvSpPr>
        <cdr:cNvPr id="3" name="Rectángulo redondeado 2"/>
        <cdr:cNvSpPr/>
      </cdr:nvSpPr>
      <cdr:spPr>
        <a:xfrm xmlns:a="http://schemas.openxmlformats.org/drawingml/2006/main">
          <a:off x="2387498" y="3835731"/>
          <a:ext cx="948196" cy="277771"/>
        </a:xfrm>
        <a:prstGeom xmlns:a="http://schemas.openxmlformats.org/drawingml/2006/main" prst="roundRect">
          <a:avLst/>
        </a:prstGeom>
      </cdr:spPr>
      <cdr:style>
        <a:lnRef xmlns:a="http://schemas.openxmlformats.org/drawingml/2006/main" idx="1">
          <a:schemeClr val="accent4"/>
        </a:lnRef>
        <a:fillRef xmlns:a="http://schemas.openxmlformats.org/drawingml/2006/main" idx="2">
          <a:schemeClr val="accent4"/>
        </a:fillRef>
        <a:effectRef xmlns:a="http://schemas.openxmlformats.org/drawingml/2006/main" idx="1">
          <a:schemeClr val="accent4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s-ES" b="1"/>
            <a:t>15 contratos</a:t>
          </a:r>
        </a:p>
      </cdr:txBody>
    </cdr:sp>
  </cdr:relSizeAnchor>
  <cdr:relSizeAnchor xmlns:cdr="http://schemas.openxmlformats.org/drawingml/2006/chartDrawing">
    <cdr:from>
      <cdr:x>0.39501</cdr:x>
      <cdr:y>0.67345</cdr:y>
    </cdr:from>
    <cdr:to>
      <cdr:x>0.50377</cdr:x>
      <cdr:y>0.72212</cdr:y>
    </cdr:to>
    <cdr:sp macro="" textlink="">
      <cdr:nvSpPr>
        <cdr:cNvPr id="4" name="Rectángulo redondeado 3"/>
        <cdr:cNvSpPr/>
      </cdr:nvSpPr>
      <cdr:spPr>
        <a:xfrm xmlns:a="http://schemas.openxmlformats.org/drawingml/2006/main">
          <a:off x="3664162" y="3843507"/>
          <a:ext cx="1008919" cy="277771"/>
        </a:xfrm>
        <a:prstGeom xmlns:a="http://schemas.openxmlformats.org/drawingml/2006/main" prst="roundRect">
          <a:avLst/>
        </a:prstGeom>
      </cdr:spPr>
      <cdr:style>
        <a:lnRef xmlns:a="http://schemas.openxmlformats.org/drawingml/2006/main" idx="1">
          <a:schemeClr val="accent4"/>
        </a:lnRef>
        <a:fillRef xmlns:a="http://schemas.openxmlformats.org/drawingml/2006/main" idx="2">
          <a:schemeClr val="accent4"/>
        </a:fillRef>
        <a:effectRef xmlns:a="http://schemas.openxmlformats.org/drawingml/2006/main" idx="1">
          <a:schemeClr val="accent4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s-ES" b="1"/>
            <a:t>15 contratos</a:t>
          </a:r>
        </a:p>
      </cdr:txBody>
    </cdr:sp>
  </cdr:relSizeAnchor>
  <cdr:relSizeAnchor xmlns:cdr="http://schemas.openxmlformats.org/drawingml/2006/chartDrawing">
    <cdr:from>
      <cdr:x>0.53856</cdr:x>
      <cdr:y>0.6762</cdr:y>
    </cdr:from>
    <cdr:to>
      <cdr:x>0.64459</cdr:x>
      <cdr:y>0.72487</cdr:y>
    </cdr:to>
    <cdr:sp macro="" textlink="">
      <cdr:nvSpPr>
        <cdr:cNvPr id="5" name="Rectángulo redondeado 4"/>
        <cdr:cNvSpPr/>
      </cdr:nvSpPr>
      <cdr:spPr>
        <a:xfrm xmlns:a="http://schemas.openxmlformats.org/drawingml/2006/main">
          <a:off x="4995769" y="3859215"/>
          <a:ext cx="983598" cy="277771"/>
        </a:xfrm>
        <a:prstGeom xmlns:a="http://schemas.openxmlformats.org/drawingml/2006/main" prst="roundRect">
          <a:avLst/>
        </a:prstGeom>
      </cdr:spPr>
      <cdr:style>
        <a:lnRef xmlns:a="http://schemas.openxmlformats.org/drawingml/2006/main" idx="1">
          <a:schemeClr val="accent4"/>
        </a:lnRef>
        <a:fillRef xmlns:a="http://schemas.openxmlformats.org/drawingml/2006/main" idx="2">
          <a:schemeClr val="accent4"/>
        </a:fillRef>
        <a:effectRef xmlns:a="http://schemas.openxmlformats.org/drawingml/2006/main" idx="1">
          <a:schemeClr val="accent4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s-ES" b="1"/>
            <a:t>5 contratos</a:t>
          </a:r>
        </a:p>
      </cdr:txBody>
    </cdr:sp>
  </cdr:relSizeAnchor>
  <cdr:relSizeAnchor xmlns:cdr="http://schemas.openxmlformats.org/drawingml/2006/chartDrawing">
    <cdr:from>
      <cdr:x>0.66093</cdr:x>
      <cdr:y>0.09892</cdr:y>
    </cdr:from>
    <cdr:to>
      <cdr:x>0.78709</cdr:x>
      <cdr:y>0.1476</cdr:y>
    </cdr:to>
    <cdr:sp macro="" textlink="">
      <cdr:nvSpPr>
        <cdr:cNvPr id="6" name="Rectángulo redondeado 5"/>
        <cdr:cNvSpPr/>
      </cdr:nvSpPr>
      <cdr:spPr>
        <a:xfrm xmlns:a="http://schemas.openxmlformats.org/drawingml/2006/main">
          <a:off x="6130934" y="564534"/>
          <a:ext cx="1170270" cy="277827"/>
        </a:xfrm>
        <a:prstGeom xmlns:a="http://schemas.openxmlformats.org/drawingml/2006/main" prst="roundRect">
          <a:avLst/>
        </a:prstGeom>
      </cdr:spPr>
      <cdr:style>
        <a:lnRef xmlns:a="http://schemas.openxmlformats.org/drawingml/2006/main" idx="1">
          <a:schemeClr val="accent4"/>
        </a:lnRef>
        <a:fillRef xmlns:a="http://schemas.openxmlformats.org/drawingml/2006/main" idx="2">
          <a:schemeClr val="accent4"/>
        </a:fillRef>
        <a:effectRef xmlns:a="http://schemas.openxmlformats.org/drawingml/2006/main" idx="1">
          <a:schemeClr val="accent4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s-ES" b="1"/>
            <a:t>2.377 contratos</a:t>
          </a:r>
        </a:p>
      </cdr:txBody>
    </cdr:sp>
  </cdr:relSizeAnchor>
  <cdr:relSizeAnchor xmlns:cdr="http://schemas.openxmlformats.org/drawingml/2006/chartDrawing">
    <cdr:from>
      <cdr:x>0.82816</cdr:x>
      <cdr:y>0.57221</cdr:y>
    </cdr:from>
    <cdr:to>
      <cdr:x>0.93965</cdr:x>
      <cdr:y>0.63215</cdr:y>
    </cdr:to>
    <cdr:sp macro="" textlink="">
      <cdr:nvSpPr>
        <cdr:cNvPr id="7" name="Rectángulo: esquinas redondeadas 6">
          <a:extLst xmlns:a="http://schemas.openxmlformats.org/drawingml/2006/main">
            <a:ext uri="{FF2B5EF4-FFF2-40B4-BE49-F238E27FC236}">
              <a16:creationId xmlns:a16="http://schemas.microsoft.com/office/drawing/2014/main" id="{172716EC-875E-8EE8-85F6-C698061561A9}"/>
            </a:ext>
          </a:extLst>
        </cdr:cNvPr>
        <cdr:cNvSpPr/>
      </cdr:nvSpPr>
      <cdr:spPr>
        <a:xfrm xmlns:a="http://schemas.openxmlformats.org/drawingml/2006/main">
          <a:off x="7682203" y="3265714"/>
          <a:ext cx="1034143" cy="342123"/>
        </a:xfrm>
        <a:prstGeom xmlns:a="http://schemas.openxmlformats.org/drawingml/2006/main" prst="roundRect">
          <a:avLst/>
        </a:prstGeom>
      </cdr:spPr>
      <cdr:style>
        <a:lnRef xmlns:a="http://schemas.openxmlformats.org/drawingml/2006/main" idx="1">
          <a:schemeClr val="accent4"/>
        </a:lnRef>
        <a:fillRef xmlns:a="http://schemas.openxmlformats.org/drawingml/2006/main" idx="2">
          <a:schemeClr val="accent4"/>
        </a:fillRef>
        <a:effectRef xmlns:a="http://schemas.openxmlformats.org/drawingml/2006/main" idx="1">
          <a:schemeClr val="accent4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s-ES" b="1"/>
            <a:t>322 contratos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64805" cy="570570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8191E58-87D4-C574-61AC-FC223BBB7C8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showGridLines="0" tabSelected="1" zoomScaleNormal="100" workbookViewId="0">
      <selection activeCell="A5" sqref="A5:S5"/>
    </sheetView>
  </sheetViews>
  <sheetFormatPr baseColWidth="10" defaultColWidth="31.6640625" defaultRowHeight="12" x14ac:dyDescent="0.3"/>
  <cols>
    <col min="1" max="1" width="33.33203125" style="2" customWidth="1"/>
    <col min="2" max="2" width="9.109375" style="2" customWidth="1"/>
    <col min="3" max="3" width="14.6640625" style="2" customWidth="1"/>
    <col min="4" max="4" width="7.44140625" style="2" customWidth="1"/>
    <col min="5" max="5" width="9.109375" style="2" customWidth="1"/>
    <col min="6" max="6" width="14.88671875" style="2" customWidth="1"/>
    <col min="7" max="7" width="8.44140625" style="2" customWidth="1"/>
    <col min="8" max="8" width="9.44140625" style="2" customWidth="1"/>
    <col min="9" max="9" width="14.6640625" style="2" bestFit="1" customWidth="1"/>
    <col min="10" max="11" width="8.6640625" style="2" customWidth="1"/>
    <col min="12" max="12" width="12.88671875" style="2" customWidth="1"/>
    <col min="13" max="13" width="7.6640625" style="2" customWidth="1"/>
    <col min="14" max="14" width="9.88671875" style="2" customWidth="1"/>
    <col min="15" max="15" width="11.44140625" style="2" customWidth="1"/>
    <col min="16" max="16" width="5.5546875" style="2" customWidth="1"/>
    <col min="17" max="17" width="10.109375" style="2" customWidth="1"/>
    <col min="18" max="18" width="11.6640625" style="25" bestFit="1" customWidth="1"/>
    <col min="19" max="19" width="5.5546875" style="2" bestFit="1" customWidth="1"/>
    <col min="20" max="20" width="16" style="2" customWidth="1"/>
    <col min="21" max="21" width="21.6640625" style="2" customWidth="1"/>
    <col min="22" max="16384" width="31.6640625" style="2"/>
  </cols>
  <sheetData>
    <row r="1" spans="1:19" ht="13.8" x14ac:dyDescent="0.3">
      <c r="H1" s="66" t="s">
        <v>14</v>
      </c>
      <c r="I1" s="66"/>
      <c r="J1" s="66"/>
    </row>
    <row r="2" spans="1:19" ht="13.8" x14ac:dyDescent="0.3">
      <c r="H2" s="66"/>
      <c r="I2" s="66"/>
      <c r="J2" s="66"/>
    </row>
    <row r="3" spans="1:19" ht="13.8" x14ac:dyDescent="0.3">
      <c r="A3" s="65" t="s">
        <v>35</v>
      </c>
      <c r="H3" s="66" t="s">
        <v>34</v>
      </c>
      <c r="I3" s="66"/>
      <c r="J3" s="66"/>
      <c r="K3" s="66"/>
      <c r="L3" s="66"/>
      <c r="M3" s="66"/>
      <c r="N3" s="66"/>
    </row>
    <row r="4" spans="1:19" ht="16.5" customHeight="1" x14ac:dyDescent="0.3"/>
    <row r="5" spans="1:19" ht="42.6" customHeight="1" x14ac:dyDescent="0.3">
      <c r="A5" s="76" t="s">
        <v>22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</row>
    <row r="6" spans="1:19" ht="21" x14ac:dyDescent="0.3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7"/>
      <c r="Q6" s="27"/>
      <c r="R6" s="27"/>
      <c r="S6" s="27"/>
    </row>
    <row r="7" spans="1:19" x14ac:dyDescent="0.3">
      <c r="F7" s="25"/>
      <c r="R7" s="2"/>
    </row>
    <row r="8" spans="1:19" s="29" customFormat="1" ht="28.5" customHeight="1" x14ac:dyDescent="0.3">
      <c r="A8" s="28"/>
      <c r="B8" s="73" t="s">
        <v>4</v>
      </c>
      <c r="C8" s="74"/>
      <c r="D8" s="75"/>
      <c r="E8" s="73" t="s">
        <v>5</v>
      </c>
      <c r="F8" s="74"/>
      <c r="G8" s="75"/>
      <c r="H8" s="73" t="s">
        <v>6</v>
      </c>
      <c r="I8" s="74"/>
      <c r="J8" s="75"/>
      <c r="K8" s="73" t="s">
        <v>15</v>
      </c>
      <c r="L8" s="74"/>
      <c r="M8" s="75"/>
      <c r="N8" s="73" t="s">
        <v>17</v>
      </c>
      <c r="O8" s="74"/>
      <c r="P8" s="75"/>
      <c r="Q8" s="73" t="s">
        <v>18</v>
      </c>
      <c r="R8" s="74"/>
      <c r="S8" s="75"/>
    </row>
    <row r="9" spans="1:19" ht="41.4" x14ac:dyDescent="0.3">
      <c r="A9" s="12"/>
      <c r="B9" s="38" t="s">
        <v>8</v>
      </c>
      <c r="C9" s="38" t="s">
        <v>12</v>
      </c>
      <c r="D9" s="38" t="s">
        <v>9</v>
      </c>
      <c r="E9" s="38" t="s">
        <v>8</v>
      </c>
      <c r="F9" s="38" t="s">
        <v>12</v>
      </c>
      <c r="G9" s="38" t="s">
        <v>9</v>
      </c>
      <c r="H9" s="38" t="s">
        <v>8</v>
      </c>
      <c r="I9" s="38" t="s">
        <v>12</v>
      </c>
      <c r="J9" s="38" t="s">
        <v>9</v>
      </c>
      <c r="K9" s="38" t="s">
        <v>8</v>
      </c>
      <c r="L9" s="38" t="s">
        <v>12</v>
      </c>
      <c r="M9" s="38" t="s">
        <v>9</v>
      </c>
      <c r="N9" s="38" t="s">
        <v>8</v>
      </c>
      <c r="O9" s="38" t="s">
        <v>12</v>
      </c>
      <c r="P9" s="38" t="s">
        <v>9</v>
      </c>
      <c r="Q9" s="38" t="s">
        <v>8</v>
      </c>
      <c r="R9" s="38" t="s">
        <v>12</v>
      </c>
      <c r="S9" s="38" t="s">
        <v>9</v>
      </c>
    </row>
    <row r="10" spans="1:19" ht="28.35" customHeight="1" x14ac:dyDescent="0.3">
      <c r="A10" s="49" t="s">
        <v>7</v>
      </c>
      <c r="B10" s="40">
        <v>5</v>
      </c>
      <c r="C10" s="22">
        <v>14437593.48</v>
      </c>
      <c r="D10" s="41">
        <f>(C10*100)/$C$16</f>
        <v>33.327096941870401</v>
      </c>
      <c r="E10" s="40">
        <v>22</v>
      </c>
      <c r="F10" s="22">
        <v>16257202.060000001</v>
      </c>
      <c r="G10" s="42">
        <f t="shared" ref="G10:G15" si="0">(F10*100)/$F$16</f>
        <v>73.049360846369382</v>
      </c>
      <c r="H10" s="40">
        <v>36</v>
      </c>
      <c r="I10" s="22">
        <v>3889119.38</v>
      </c>
      <c r="J10" s="42">
        <f>(I10*100)/$I16</f>
        <v>58.794759752022919</v>
      </c>
      <c r="K10" s="40">
        <v>0</v>
      </c>
      <c r="L10" s="22">
        <v>0</v>
      </c>
      <c r="M10" s="43">
        <f t="shared" ref="M10:M15" si="1">(L10*100)/$L$16</f>
        <v>0</v>
      </c>
      <c r="N10" s="40">
        <v>3</v>
      </c>
      <c r="O10" s="22">
        <v>168535.26</v>
      </c>
      <c r="P10" s="43">
        <f t="shared" ref="P10:P15" si="2">(O10*100)/$O$16</f>
        <v>19.904521511146438</v>
      </c>
      <c r="Q10" s="40">
        <v>1</v>
      </c>
      <c r="R10" s="22">
        <v>4500</v>
      </c>
      <c r="S10" s="43">
        <f t="shared" ref="S10:S15" si="3">(R10*100)/$R$16</f>
        <v>28.846153846153847</v>
      </c>
    </row>
    <row r="11" spans="1:19" ht="28.35" customHeight="1" x14ac:dyDescent="0.3">
      <c r="A11" s="50" t="s">
        <v>19</v>
      </c>
      <c r="B11" s="40">
        <v>0</v>
      </c>
      <c r="C11" s="22">
        <v>0</v>
      </c>
      <c r="D11" s="41">
        <f>(C11*100)/$C$16</f>
        <v>0</v>
      </c>
      <c r="E11" s="40">
        <v>8</v>
      </c>
      <c r="F11" s="22">
        <v>307937.89</v>
      </c>
      <c r="G11" s="42">
        <f t="shared" si="0"/>
        <v>1.3836738918455445</v>
      </c>
      <c r="H11" s="40">
        <v>6</v>
      </c>
      <c r="I11" s="22">
        <v>308113.38</v>
      </c>
      <c r="J11" s="42">
        <f>(I11*100)/$I16</f>
        <v>4.6579830505186868</v>
      </c>
      <c r="K11" s="40">
        <v>0</v>
      </c>
      <c r="L11" s="22">
        <v>0</v>
      </c>
      <c r="M11" s="43">
        <f t="shared" si="1"/>
        <v>0</v>
      </c>
      <c r="N11" s="40">
        <v>0</v>
      </c>
      <c r="O11" s="22">
        <v>0</v>
      </c>
      <c r="P11" s="43">
        <f t="shared" si="2"/>
        <v>0</v>
      </c>
      <c r="Q11" s="40">
        <v>1</v>
      </c>
      <c r="R11" s="22">
        <v>11100</v>
      </c>
      <c r="S11" s="43">
        <f t="shared" si="3"/>
        <v>71.15384615384616</v>
      </c>
    </row>
    <row r="12" spans="1:19" ht="28.35" customHeight="1" x14ac:dyDescent="0.3">
      <c r="A12" s="51" t="s">
        <v>20</v>
      </c>
      <c r="B12" s="40">
        <v>2</v>
      </c>
      <c r="C12" s="22">
        <v>80734.47</v>
      </c>
      <c r="D12" s="41">
        <f>(C12*100)/$C$16</f>
        <v>0.18636385017820351</v>
      </c>
      <c r="E12" s="40">
        <v>7</v>
      </c>
      <c r="F12" s="22">
        <v>588939.72</v>
      </c>
      <c r="G12" s="42">
        <f t="shared" si="0"/>
        <v>2.6463145358137812</v>
      </c>
      <c r="H12" s="40">
        <v>3</v>
      </c>
      <c r="I12" s="22">
        <v>48044.6</v>
      </c>
      <c r="J12" s="42">
        <f>(I12*100)/$I16</f>
        <v>0.72632656351681346</v>
      </c>
      <c r="K12" s="40">
        <v>0</v>
      </c>
      <c r="L12" s="22">
        <v>0</v>
      </c>
      <c r="M12" s="43">
        <f t="shared" si="1"/>
        <v>0</v>
      </c>
      <c r="N12" s="40">
        <v>3</v>
      </c>
      <c r="O12" s="22">
        <v>156488.54999999999</v>
      </c>
      <c r="P12" s="43">
        <f t="shared" si="2"/>
        <v>18.481768798547645</v>
      </c>
      <c r="Q12" s="40">
        <v>0</v>
      </c>
      <c r="R12" s="22">
        <v>0</v>
      </c>
      <c r="S12" s="43">
        <f t="shared" si="3"/>
        <v>0</v>
      </c>
    </row>
    <row r="13" spans="1:19" ht="28.35" customHeight="1" x14ac:dyDescent="0.3">
      <c r="A13" s="49" t="s">
        <v>21</v>
      </c>
      <c r="B13" s="40">
        <v>0</v>
      </c>
      <c r="C13" s="22">
        <f>(B13*100)/$L$16</f>
        <v>0</v>
      </c>
      <c r="D13" s="41">
        <v>0</v>
      </c>
      <c r="E13" s="40">
        <v>4</v>
      </c>
      <c r="F13" s="22">
        <v>688857.68</v>
      </c>
      <c r="G13" s="42">
        <f t="shared" si="0"/>
        <v>3.095281282252381</v>
      </c>
      <c r="H13" s="40">
        <v>0</v>
      </c>
      <c r="I13" s="22">
        <v>0</v>
      </c>
      <c r="J13" s="44">
        <f>(I13*100)/$C$16</f>
        <v>0</v>
      </c>
      <c r="K13" s="40">
        <v>0</v>
      </c>
      <c r="L13" s="22">
        <v>0</v>
      </c>
      <c r="M13" s="43">
        <f t="shared" si="1"/>
        <v>0</v>
      </c>
      <c r="N13" s="40">
        <v>1</v>
      </c>
      <c r="O13" s="22">
        <v>521694.66</v>
      </c>
      <c r="P13" s="43">
        <f t="shared" si="2"/>
        <v>61.613709690305917</v>
      </c>
      <c r="Q13" s="40">
        <v>0</v>
      </c>
      <c r="R13" s="22">
        <v>0</v>
      </c>
      <c r="S13" s="43">
        <f t="shared" si="3"/>
        <v>0</v>
      </c>
    </row>
    <row r="14" spans="1:19" ht="28.35" customHeight="1" x14ac:dyDescent="0.3">
      <c r="A14" s="50" t="s">
        <v>16</v>
      </c>
      <c r="B14" s="40">
        <v>195</v>
      </c>
      <c r="C14" s="22">
        <v>27371701.739999998</v>
      </c>
      <c r="D14" s="41">
        <f>(C14*100)/$C$16</f>
        <v>63.183615650116145</v>
      </c>
      <c r="E14" s="40">
        <v>90</v>
      </c>
      <c r="F14" s="22">
        <v>1837215.91</v>
      </c>
      <c r="G14" s="42">
        <f t="shared" si="0"/>
        <v>8.2552611123959228</v>
      </c>
      <c r="H14" s="40">
        <v>36</v>
      </c>
      <c r="I14" s="22">
        <v>992470.85</v>
      </c>
      <c r="J14" s="42">
        <f>(I14*100)/$I16</f>
        <v>15.003932634908207</v>
      </c>
      <c r="K14" s="40">
        <v>1</v>
      </c>
      <c r="L14" s="22">
        <v>4694634</v>
      </c>
      <c r="M14" s="45">
        <f t="shared" si="1"/>
        <v>100</v>
      </c>
      <c r="N14" s="40">
        <v>0</v>
      </c>
      <c r="O14" s="22">
        <v>0</v>
      </c>
      <c r="P14" s="43">
        <f t="shared" si="2"/>
        <v>0</v>
      </c>
      <c r="Q14" s="40">
        <v>0</v>
      </c>
      <c r="R14" s="22">
        <v>0</v>
      </c>
      <c r="S14" s="43">
        <f t="shared" si="3"/>
        <v>0</v>
      </c>
    </row>
    <row r="15" spans="1:19" ht="28.35" customHeight="1" x14ac:dyDescent="0.3">
      <c r="A15" s="49" t="s">
        <v>10</v>
      </c>
      <c r="B15" s="40">
        <v>213</v>
      </c>
      <c r="C15" s="22">
        <v>1430855.73</v>
      </c>
      <c r="D15" s="41">
        <f>(C15*100)/$C$16</f>
        <v>3.3029235578352596</v>
      </c>
      <c r="E15" s="46">
        <v>1230</v>
      </c>
      <c r="F15" s="22">
        <v>2574938.1899999972</v>
      </c>
      <c r="G15" s="42">
        <f t="shared" si="0"/>
        <v>11.570108331322976</v>
      </c>
      <c r="H15" s="46">
        <v>934</v>
      </c>
      <c r="I15" s="22">
        <v>1376989.8999999985</v>
      </c>
      <c r="J15" s="42">
        <f>(I15*100)/$I16</f>
        <v>20.81699799903339</v>
      </c>
      <c r="K15" s="40">
        <v>0</v>
      </c>
      <c r="L15" s="22">
        <v>0</v>
      </c>
      <c r="M15" s="43">
        <f t="shared" si="1"/>
        <v>0</v>
      </c>
      <c r="N15" s="40">
        <v>0</v>
      </c>
      <c r="O15" s="22">
        <v>0</v>
      </c>
      <c r="P15" s="43">
        <f t="shared" si="2"/>
        <v>0</v>
      </c>
      <c r="Q15" s="40">
        <v>0</v>
      </c>
      <c r="R15" s="22">
        <v>0</v>
      </c>
      <c r="S15" s="43">
        <f t="shared" si="3"/>
        <v>0</v>
      </c>
    </row>
    <row r="16" spans="1:19" ht="31.5" customHeight="1" x14ac:dyDescent="0.3">
      <c r="A16" s="52" t="s">
        <v>11</v>
      </c>
      <c r="B16" s="47">
        <f t="shared" ref="B16:S16" si="4">SUM(B10:B15)</f>
        <v>415</v>
      </c>
      <c r="C16" s="48">
        <f t="shared" si="4"/>
        <v>43320885.419999994</v>
      </c>
      <c r="D16" s="47">
        <f t="shared" si="4"/>
        <v>100.00000000000001</v>
      </c>
      <c r="E16" s="53">
        <f t="shared" si="4"/>
        <v>1361</v>
      </c>
      <c r="F16" s="48">
        <f t="shared" si="4"/>
        <v>22255091.449999999</v>
      </c>
      <c r="G16" s="47">
        <f t="shared" si="4"/>
        <v>100</v>
      </c>
      <c r="H16" s="53">
        <f t="shared" si="4"/>
        <v>1015</v>
      </c>
      <c r="I16" s="48">
        <f t="shared" si="4"/>
        <v>6614738.1099999975</v>
      </c>
      <c r="J16" s="47">
        <f t="shared" si="4"/>
        <v>100.00000000000001</v>
      </c>
      <c r="K16" s="47">
        <f t="shared" si="4"/>
        <v>1</v>
      </c>
      <c r="L16" s="48">
        <f t="shared" si="4"/>
        <v>4694634</v>
      </c>
      <c r="M16" s="47">
        <f t="shared" si="4"/>
        <v>100</v>
      </c>
      <c r="N16" s="47">
        <f t="shared" si="4"/>
        <v>7</v>
      </c>
      <c r="O16" s="48">
        <f t="shared" si="4"/>
        <v>846718.47</v>
      </c>
      <c r="P16" s="47">
        <f t="shared" si="4"/>
        <v>100</v>
      </c>
      <c r="Q16" s="47">
        <f t="shared" si="4"/>
        <v>2</v>
      </c>
      <c r="R16" s="48">
        <f t="shared" si="4"/>
        <v>15600</v>
      </c>
      <c r="S16" s="47">
        <f t="shared" si="4"/>
        <v>100</v>
      </c>
    </row>
    <row r="19" spans="1:12" ht="39" customHeight="1" x14ac:dyDescent="0.3">
      <c r="B19" s="70" t="s">
        <v>13</v>
      </c>
      <c r="C19" s="70"/>
      <c r="D19" s="70" t="s">
        <v>25</v>
      </c>
      <c r="E19" s="70"/>
      <c r="F19" s="70"/>
    </row>
    <row r="20" spans="1:12" ht="28.35" customHeight="1" x14ac:dyDescent="0.3">
      <c r="A20" s="49" t="s">
        <v>7</v>
      </c>
      <c r="B20" s="68">
        <f t="shared" ref="B20:B25" si="5">B10+E10+H10+K10+N10+Q10</f>
        <v>67</v>
      </c>
      <c r="C20" s="68"/>
      <c r="D20" s="71">
        <f t="shared" ref="D20:D25" si="6">C10+F10+I10+L10+O10+R10</f>
        <v>34756950.18</v>
      </c>
      <c r="E20" s="71"/>
      <c r="F20" s="71"/>
    </row>
    <row r="21" spans="1:12" ht="28.35" customHeight="1" x14ac:dyDescent="0.3">
      <c r="A21" s="49" t="s">
        <v>19</v>
      </c>
      <c r="B21" s="68">
        <f t="shared" si="5"/>
        <v>15</v>
      </c>
      <c r="C21" s="68"/>
      <c r="D21" s="71">
        <f t="shared" si="6"/>
        <v>627151.27</v>
      </c>
      <c r="E21" s="71"/>
      <c r="F21" s="71"/>
    </row>
    <row r="22" spans="1:12" ht="28.35" customHeight="1" x14ac:dyDescent="0.3">
      <c r="A22" s="49" t="s">
        <v>20</v>
      </c>
      <c r="B22" s="68">
        <f t="shared" si="5"/>
        <v>15</v>
      </c>
      <c r="C22" s="68"/>
      <c r="D22" s="71">
        <f t="shared" si="6"/>
        <v>874207.33999999985</v>
      </c>
      <c r="E22" s="71"/>
      <c r="F22" s="71"/>
    </row>
    <row r="23" spans="1:12" ht="28.35" customHeight="1" x14ac:dyDescent="0.3">
      <c r="A23" s="49" t="s">
        <v>21</v>
      </c>
      <c r="B23" s="68">
        <f t="shared" si="5"/>
        <v>5</v>
      </c>
      <c r="C23" s="68"/>
      <c r="D23" s="71">
        <f t="shared" si="6"/>
        <v>1210552.3400000001</v>
      </c>
      <c r="E23" s="71"/>
      <c r="F23" s="71"/>
    </row>
    <row r="24" spans="1:12" ht="28.35" customHeight="1" x14ac:dyDescent="0.3">
      <c r="A24" s="49" t="s">
        <v>16</v>
      </c>
      <c r="B24" s="68">
        <f t="shared" si="5"/>
        <v>322</v>
      </c>
      <c r="C24" s="68"/>
      <c r="D24" s="71">
        <f t="shared" si="6"/>
        <v>34896022.5</v>
      </c>
      <c r="E24" s="71"/>
      <c r="F24" s="71"/>
    </row>
    <row r="25" spans="1:12" ht="28.35" customHeight="1" x14ac:dyDescent="0.3">
      <c r="A25" s="49" t="s">
        <v>10</v>
      </c>
      <c r="B25" s="68">
        <f t="shared" si="5"/>
        <v>2377</v>
      </c>
      <c r="C25" s="68"/>
      <c r="D25" s="71">
        <f t="shared" si="6"/>
        <v>5382783.8199999956</v>
      </c>
      <c r="E25" s="71"/>
      <c r="F25" s="71"/>
      <c r="L25" s="62">
        <f t="shared" ref="L25" si="7">SUM(L19:L24)</f>
        <v>0</v>
      </c>
    </row>
    <row r="26" spans="1:12" ht="30.75" customHeight="1" x14ac:dyDescent="0.25">
      <c r="A26" s="52" t="s">
        <v>11</v>
      </c>
      <c r="B26" s="69">
        <f>SUM(B20:B25)</f>
        <v>2801</v>
      </c>
      <c r="C26" s="69"/>
      <c r="D26" s="72">
        <f>SUM(D20:D25)</f>
        <v>77747667.450000003</v>
      </c>
      <c r="E26" s="72"/>
      <c r="F26" s="72"/>
      <c r="L26" s="63"/>
    </row>
    <row r="30" spans="1:12" ht="18" x14ac:dyDescent="0.3">
      <c r="C30" s="64"/>
    </row>
  </sheetData>
  <mergeCells count="23">
    <mergeCell ref="N8:P8"/>
    <mergeCell ref="Q8:S8"/>
    <mergeCell ref="A5:S5"/>
    <mergeCell ref="B8:D8"/>
    <mergeCell ref="E8:G8"/>
    <mergeCell ref="H8:J8"/>
    <mergeCell ref="K8:M8"/>
    <mergeCell ref="B24:C24"/>
    <mergeCell ref="B25:C25"/>
    <mergeCell ref="B26:C26"/>
    <mergeCell ref="D19:F19"/>
    <mergeCell ref="D20:F20"/>
    <mergeCell ref="D21:F21"/>
    <mergeCell ref="D22:F22"/>
    <mergeCell ref="B19:C19"/>
    <mergeCell ref="B20:C20"/>
    <mergeCell ref="B21:C21"/>
    <mergeCell ref="B22:C22"/>
    <mergeCell ref="B23:C23"/>
    <mergeCell ref="D23:F23"/>
    <mergeCell ref="D24:F24"/>
    <mergeCell ref="D25:F25"/>
    <mergeCell ref="D26:F26"/>
  </mergeCells>
  <printOptions horizontalCentered="1" verticalCentered="1"/>
  <pageMargins left="0" right="0" top="0.94488188976377963" bottom="0.74803149606299213" header="0.31496062992125984" footer="0.31496062992125984"/>
  <pageSetup paperSize="9" scale="65" orientation="landscape" r:id="rId1"/>
  <headerFooter alignWithMargins="0">
    <oddHeader>&amp;L&amp;G&amp;R&amp;"-,Negrita"&amp;K0070C0TRANSPARENCIA, BOP E IMPRENTA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5"/>
  <sheetViews>
    <sheetView showGridLines="0" zoomScale="120" zoomScaleNormal="120" workbookViewId="0">
      <selection activeCell="B5" sqref="B5:L5"/>
    </sheetView>
  </sheetViews>
  <sheetFormatPr baseColWidth="10" defaultColWidth="31.6640625" defaultRowHeight="12" x14ac:dyDescent="0.25"/>
  <cols>
    <col min="1" max="1" width="7.33203125" style="1" customWidth="1"/>
    <col min="2" max="2" width="19.88671875" style="1" customWidth="1"/>
    <col min="3" max="3" width="10.6640625" style="1" customWidth="1"/>
    <col min="4" max="4" width="14" style="1" customWidth="1"/>
    <col min="5" max="5" width="16.5546875" style="1" customWidth="1"/>
    <col min="6" max="6" width="12" style="1" customWidth="1"/>
    <col min="7" max="7" width="5.33203125" style="1" customWidth="1"/>
    <col min="8" max="8" width="19.6640625" style="1" customWidth="1"/>
    <col min="9" max="9" width="10.88671875" style="1" customWidth="1"/>
    <col min="10" max="10" width="14.88671875" style="1" customWidth="1"/>
    <col min="11" max="11" width="15.5546875" style="3" customWidth="1"/>
    <col min="12" max="12" width="10.44140625" style="1" customWidth="1"/>
    <col min="13" max="16384" width="31.6640625" style="1"/>
  </cols>
  <sheetData>
    <row r="1" spans="2:12" ht="14.4" x14ac:dyDescent="0.3">
      <c r="H1" t="s">
        <v>14</v>
      </c>
    </row>
    <row r="3" spans="2:12" ht="14.4" x14ac:dyDescent="0.3">
      <c r="B3" s="65" t="s">
        <v>35</v>
      </c>
      <c r="H3" t="s">
        <v>32</v>
      </c>
    </row>
    <row r="4" spans="2:12" ht="16.5" customHeight="1" x14ac:dyDescent="0.25"/>
    <row r="5" spans="2:12" ht="56.4" customHeight="1" x14ac:dyDescent="0.25">
      <c r="B5" s="79" t="s">
        <v>23</v>
      </c>
      <c r="C5" s="79"/>
      <c r="D5" s="79"/>
      <c r="E5" s="79"/>
      <c r="F5" s="79"/>
      <c r="G5" s="79"/>
      <c r="H5" s="79"/>
      <c r="I5" s="79"/>
      <c r="J5" s="79"/>
      <c r="K5" s="79"/>
      <c r="L5" s="79"/>
    </row>
    <row r="6" spans="2:12" ht="6.6" customHeight="1" x14ac:dyDescent="0.25"/>
    <row r="7" spans="2:12" ht="28.35" customHeight="1" x14ac:dyDescent="0.25">
      <c r="B7" s="80" t="s">
        <v>7</v>
      </c>
      <c r="C7" s="81"/>
      <c r="D7" s="81"/>
      <c r="E7" s="81"/>
      <c r="F7" s="82"/>
      <c r="H7" s="80" t="s">
        <v>31</v>
      </c>
      <c r="I7" s="81"/>
      <c r="J7" s="81"/>
      <c r="K7" s="81"/>
      <c r="L7" s="82"/>
    </row>
    <row r="8" spans="2:12" ht="29.25" customHeight="1" x14ac:dyDescent="0.25">
      <c r="B8" s="73" t="s">
        <v>3</v>
      </c>
      <c r="C8" s="74"/>
      <c r="D8" s="39" t="s">
        <v>30</v>
      </c>
      <c r="E8" s="39" t="s">
        <v>1</v>
      </c>
      <c r="F8" s="39" t="s">
        <v>0</v>
      </c>
      <c r="H8" s="73" t="s">
        <v>3</v>
      </c>
      <c r="I8" s="74"/>
      <c r="J8" s="39" t="s">
        <v>30</v>
      </c>
      <c r="K8" s="39" t="s">
        <v>1</v>
      </c>
      <c r="L8" s="39" t="s">
        <v>0</v>
      </c>
    </row>
    <row r="9" spans="2:12" s="2" customFormat="1" ht="14.4" x14ac:dyDescent="0.3">
      <c r="B9" s="77" t="s">
        <v>4</v>
      </c>
      <c r="C9" s="78"/>
      <c r="D9" s="13">
        <f>'VOLUMEN GLOBAL'!$B$10</f>
        <v>5</v>
      </c>
      <c r="E9" s="19">
        <f>'VOLUMEN GLOBAL'!$C$10</f>
        <v>14437593.48</v>
      </c>
      <c r="F9" s="4">
        <f t="shared" ref="F9:F14" si="0">(E9*100)/$E$15</f>
        <v>41.538723637230248</v>
      </c>
      <c r="H9" s="77" t="s">
        <v>4</v>
      </c>
      <c r="I9" s="78"/>
      <c r="J9" s="13">
        <f>'VOLUMEN GLOBAL'!$B$11</f>
        <v>0</v>
      </c>
      <c r="K9" s="17">
        <f>'VOLUMEN GLOBAL'!$C$11</f>
        <v>0</v>
      </c>
      <c r="L9" s="4">
        <f t="shared" ref="L9:L14" si="1">(K9*100)/$K$15</f>
        <v>0</v>
      </c>
    </row>
    <row r="10" spans="2:12" s="2" customFormat="1" ht="14.4" x14ac:dyDescent="0.3">
      <c r="B10" s="83" t="s">
        <v>5</v>
      </c>
      <c r="C10" s="84"/>
      <c r="D10" s="14">
        <f>'VOLUMEN GLOBAL'!$E$10</f>
        <v>22</v>
      </c>
      <c r="E10" s="19">
        <f>'VOLUMEN GLOBAL'!$F$10</f>
        <v>16257202.060000001</v>
      </c>
      <c r="F10" s="4">
        <f t="shared" si="0"/>
        <v>46.773960246243909</v>
      </c>
      <c r="H10" s="83" t="s">
        <v>5</v>
      </c>
      <c r="I10" s="84"/>
      <c r="J10" s="13">
        <f>'VOLUMEN GLOBAL'!$E$11</f>
        <v>8</v>
      </c>
      <c r="K10" s="18">
        <f>'VOLUMEN GLOBAL'!$F$11</f>
        <v>307937.89</v>
      </c>
      <c r="L10" s="4">
        <f t="shared" si="1"/>
        <v>49.101054997464963</v>
      </c>
    </row>
    <row r="11" spans="2:12" s="2" customFormat="1" ht="14.4" x14ac:dyDescent="0.3">
      <c r="B11" s="77" t="s">
        <v>6</v>
      </c>
      <c r="C11" s="78"/>
      <c r="D11" s="15">
        <f>'VOLUMEN GLOBAL'!$H$10</f>
        <v>36</v>
      </c>
      <c r="E11" s="19">
        <f>'VOLUMEN GLOBAL'!$I$10</f>
        <v>3889119.38</v>
      </c>
      <c r="F11" s="4">
        <f t="shared" si="0"/>
        <v>11.18947249358459</v>
      </c>
      <c r="H11" s="77" t="s">
        <v>6</v>
      </c>
      <c r="I11" s="78"/>
      <c r="J11" s="13">
        <f>'VOLUMEN GLOBAL'!$H$11</f>
        <v>6</v>
      </c>
      <c r="K11" s="18">
        <f>'VOLUMEN GLOBAL'!$I$11</f>
        <v>308113.38</v>
      </c>
      <c r="L11" s="4">
        <f t="shared" si="1"/>
        <v>49.129037082233765</v>
      </c>
    </row>
    <row r="12" spans="2:12" s="2" customFormat="1" ht="14.4" x14ac:dyDescent="0.3">
      <c r="B12" s="77" t="s">
        <v>15</v>
      </c>
      <c r="C12" s="78"/>
      <c r="D12" s="15">
        <f>'VOLUMEN GLOBAL'!$K$10</f>
        <v>0</v>
      </c>
      <c r="E12" s="20">
        <f>'VOLUMEN GLOBAL'!$L$10</f>
        <v>0</v>
      </c>
      <c r="F12" s="4">
        <f t="shared" si="0"/>
        <v>0</v>
      </c>
      <c r="H12" s="77" t="s">
        <v>15</v>
      </c>
      <c r="I12" s="78"/>
      <c r="J12" s="13">
        <f>'VOLUMEN GLOBAL'!$K$11</f>
        <v>0</v>
      </c>
      <c r="K12" s="17">
        <f>'VOLUMEN GLOBAL'!$L$11</f>
        <v>0</v>
      </c>
      <c r="L12" s="4">
        <f t="shared" si="1"/>
        <v>0</v>
      </c>
    </row>
    <row r="13" spans="2:12" s="2" customFormat="1" ht="14.4" x14ac:dyDescent="0.3">
      <c r="B13" s="77" t="s">
        <v>17</v>
      </c>
      <c r="C13" s="78"/>
      <c r="D13" s="15">
        <f>'VOLUMEN GLOBAL'!$N$10</f>
        <v>3</v>
      </c>
      <c r="E13" s="19">
        <f>'VOLUMEN GLOBAL'!$O$10</f>
        <v>168535.26</v>
      </c>
      <c r="F13" s="4">
        <f t="shared" si="0"/>
        <v>0.48489657213071391</v>
      </c>
      <c r="H13" s="77" t="s">
        <v>17</v>
      </c>
      <c r="I13" s="78"/>
      <c r="J13" s="13">
        <f>'VOLUMEN GLOBAL'!$N$11</f>
        <v>0</v>
      </c>
      <c r="K13" s="17">
        <f>'VOLUMEN GLOBAL'!$O$11</f>
        <v>0</v>
      </c>
      <c r="L13" s="4">
        <f t="shared" si="1"/>
        <v>0</v>
      </c>
    </row>
    <row r="14" spans="2:12" s="2" customFormat="1" ht="14.4" x14ac:dyDescent="0.3">
      <c r="B14" s="77" t="s">
        <v>18</v>
      </c>
      <c r="C14" s="78"/>
      <c r="D14" s="13">
        <f>'VOLUMEN GLOBAL'!$Q$10</f>
        <v>1</v>
      </c>
      <c r="E14" s="19">
        <f>'VOLUMEN GLOBAL'!$R$10</f>
        <v>4500</v>
      </c>
      <c r="F14" s="4">
        <f t="shared" si="0"/>
        <v>1.2947050810543816E-2</v>
      </c>
      <c r="H14" s="77" t="s">
        <v>18</v>
      </c>
      <c r="I14" s="78"/>
      <c r="J14" s="13">
        <f>'VOLUMEN GLOBAL'!$Q$11</f>
        <v>1</v>
      </c>
      <c r="K14" s="18">
        <f>'VOLUMEN GLOBAL'!$R$11</f>
        <v>11100</v>
      </c>
      <c r="L14" s="4">
        <f t="shared" si="1"/>
        <v>1.7699079203012695</v>
      </c>
    </row>
    <row r="15" spans="2:12" ht="15.6" x14ac:dyDescent="0.3">
      <c r="B15" s="5"/>
      <c r="C15" s="54" t="s">
        <v>2</v>
      </c>
      <c r="D15" s="54">
        <f>SUM(D9:D14)</f>
        <v>67</v>
      </c>
      <c r="E15" s="55">
        <f>SUM(E9:E14)</f>
        <v>34756950.18</v>
      </c>
      <c r="F15" s="56">
        <f>SUM(F9:F14)</f>
        <v>100</v>
      </c>
      <c r="H15" s="5"/>
      <c r="I15" s="54" t="s">
        <v>2</v>
      </c>
      <c r="J15" s="54">
        <f>SUM(J9:J14)</f>
        <v>15</v>
      </c>
      <c r="K15" s="57">
        <f>SUM(K9:K14)</f>
        <v>627151.27</v>
      </c>
      <c r="L15" s="56">
        <f>SUM(L9:L14)</f>
        <v>99.999999999999986</v>
      </c>
    </row>
    <row r="16" spans="2:12" ht="9" customHeight="1" x14ac:dyDescent="0.3">
      <c r="B16" s="5"/>
      <c r="C16" s="5"/>
      <c r="D16" s="5"/>
      <c r="E16" s="9"/>
      <c r="F16" s="10"/>
      <c r="H16" s="5"/>
      <c r="I16" s="5"/>
      <c r="J16" s="5"/>
      <c r="K16" s="11"/>
      <c r="L16" s="10"/>
    </row>
    <row r="17" spans="1:12" s="2" customFormat="1" ht="27.75" customHeight="1" x14ac:dyDescent="0.25">
      <c r="A17" s="1"/>
      <c r="B17" s="85" t="s">
        <v>20</v>
      </c>
      <c r="C17" s="86"/>
      <c r="D17" s="86"/>
      <c r="E17" s="86"/>
      <c r="F17" s="87"/>
      <c r="H17" s="85" t="s">
        <v>24</v>
      </c>
      <c r="I17" s="86"/>
      <c r="J17" s="86"/>
      <c r="K17" s="86"/>
      <c r="L17" s="87"/>
    </row>
    <row r="18" spans="1:12" ht="29.25" customHeight="1" x14ac:dyDescent="0.25">
      <c r="B18" s="73" t="s">
        <v>3</v>
      </c>
      <c r="C18" s="74"/>
      <c r="D18" s="39" t="s">
        <v>30</v>
      </c>
      <c r="E18" s="39" t="s">
        <v>1</v>
      </c>
      <c r="F18" s="39" t="s">
        <v>0</v>
      </c>
      <c r="H18" s="73" t="s">
        <v>3</v>
      </c>
      <c r="I18" s="74"/>
      <c r="J18" s="39" t="s">
        <v>30</v>
      </c>
      <c r="K18" s="39" t="s">
        <v>1</v>
      </c>
      <c r="L18" s="39" t="s">
        <v>0</v>
      </c>
    </row>
    <row r="19" spans="1:12" s="2" customFormat="1" ht="14.4" x14ac:dyDescent="0.3">
      <c r="B19" s="77" t="s">
        <v>4</v>
      </c>
      <c r="C19" s="78"/>
      <c r="D19" s="13">
        <f>'VOLUMEN GLOBAL'!$B$12</f>
        <v>2</v>
      </c>
      <c r="E19" s="21">
        <f>'VOLUMEN GLOBAL'!$C$12</f>
        <v>80734.47</v>
      </c>
      <c r="F19" s="4">
        <f>(E19*100)/$E$25</f>
        <v>9.2351626789132215</v>
      </c>
      <c r="H19" s="77" t="s">
        <v>4</v>
      </c>
      <c r="I19" s="78"/>
      <c r="J19" s="13">
        <f>'VOLUMEN GLOBAL'!$B$13</f>
        <v>0</v>
      </c>
      <c r="K19" s="17">
        <f>'VOLUMEN GLOBAL'!$C$13</f>
        <v>0</v>
      </c>
      <c r="L19" s="4">
        <f t="shared" ref="L19:L24" si="2">(K19*100)/$K$25</f>
        <v>0</v>
      </c>
    </row>
    <row r="20" spans="1:12" s="2" customFormat="1" ht="12" customHeight="1" x14ac:dyDescent="0.3">
      <c r="B20" s="83" t="s">
        <v>5</v>
      </c>
      <c r="C20" s="84"/>
      <c r="D20" s="13">
        <f>'VOLUMEN GLOBAL'!$E$12</f>
        <v>7</v>
      </c>
      <c r="E20" s="21">
        <f>'VOLUMEN GLOBAL'!$F$12</f>
        <v>588939.72</v>
      </c>
      <c r="F20" s="4">
        <f t="shared" ref="F20:F24" si="3">(E20*100)/$E$25</f>
        <v>67.368425435549426</v>
      </c>
      <c r="H20" s="83" t="s">
        <v>5</v>
      </c>
      <c r="I20" s="84"/>
      <c r="J20" s="13">
        <f>'VOLUMEN GLOBAL'!$E$13</f>
        <v>4</v>
      </c>
      <c r="K20" s="18">
        <f>'VOLUMEN GLOBAL'!$F$13</f>
        <v>688857.68</v>
      </c>
      <c r="L20" s="4">
        <f t="shared" si="2"/>
        <v>56.90441108890839</v>
      </c>
    </row>
    <row r="21" spans="1:12" s="2" customFormat="1" ht="14.4" x14ac:dyDescent="0.3">
      <c r="B21" s="77" t="s">
        <v>6</v>
      </c>
      <c r="C21" s="78"/>
      <c r="D21" s="13">
        <f>'VOLUMEN GLOBAL'!$H$12</f>
        <v>3</v>
      </c>
      <c r="E21" s="21">
        <f>'VOLUMEN GLOBAL'!$I$12</f>
        <v>48044.6</v>
      </c>
      <c r="F21" s="4">
        <f t="shared" si="3"/>
        <v>5.4957900490746292</v>
      </c>
      <c r="H21" s="77" t="s">
        <v>6</v>
      </c>
      <c r="I21" s="78"/>
      <c r="J21" s="13">
        <f>'VOLUMEN GLOBAL'!$H$13</f>
        <v>0</v>
      </c>
      <c r="K21" s="17">
        <f>'VOLUMEN GLOBAL'!$I$13</f>
        <v>0</v>
      </c>
      <c r="L21" s="4">
        <f t="shared" si="2"/>
        <v>0</v>
      </c>
    </row>
    <row r="22" spans="1:12" s="2" customFormat="1" ht="14.4" x14ac:dyDescent="0.3">
      <c r="B22" s="77" t="s">
        <v>15</v>
      </c>
      <c r="C22" s="78"/>
      <c r="D22" s="13">
        <f>'VOLUMEN GLOBAL'!$K$12</f>
        <v>0</v>
      </c>
      <c r="E22" s="6">
        <f>'VOLUMEN GLOBAL'!$L$12</f>
        <v>0</v>
      </c>
      <c r="F22" s="4">
        <f t="shared" si="3"/>
        <v>0</v>
      </c>
      <c r="H22" s="77" t="s">
        <v>15</v>
      </c>
      <c r="I22" s="78"/>
      <c r="J22" s="13">
        <f>'VOLUMEN GLOBAL'!$K$13</f>
        <v>0</v>
      </c>
      <c r="K22" s="17">
        <f>'VOLUMEN GLOBAL'!$L$13</f>
        <v>0</v>
      </c>
      <c r="L22" s="4">
        <f t="shared" si="2"/>
        <v>0</v>
      </c>
    </row>
    <row r="23" spans="1:12" s="2" customFormat="1" ht="14.4" x14ac:dyDescent="0.3">
      <c r="B23" s="77" t="s">
        <v>17</v>
      </c>
      <c r="C23" s="78"/>
      <c r="D23" s="13">
        <f>'VOLUMEN GLOBAL'!$N$12</f>
        <v>3</v>
      </c>
      <c r="E23" s="21">
        <f>'VOLUMEN GLOBAL'!$O$12</f>
        <v>156488.54999999999</v>
      </c>
      <c r="F23" s="4">
        <f t="shared" si="3"/>
        <v>17.900621836462733</v>
      </c>
      <c r="H23" s="77" t="s">
        <v>17</v>
      </c>
      <c r="I23" s="78"/>
      <c r="J23" s="13">
        <f>'VOLUMEN GLOBAL'!$N$13</f>
        <v>1</v>
      </c>
      <c r="K23" s="18">
        <f>'VOLUMEN GLOBAL'!$O$13</f>
        <v>521694.66</v>
      </c>
      <c r="L23" s="4">
        <f t="shared" si="2"/>
        <v>43.095588911091603</v>
      </c>
    </row>
    <row r="24" spans="1:12" s="2" customFormat="1" ht="14.4" x14ac:dyDescent="0.3">
      <c r="B24" s="77" t="s">
        <v>18</v>
      </c>
      <c r="C24" s="78"/>
      <c r="D24" s="13">
        <f>'VOLUMEN GLOBAL'!$Q$12</f>
        <v>0</v>
      </c>
      <c r="E24" s="6">
        <f>'VOLUMEN GLOBAL'!$R$12</f>
        <v>0</v>
      </c>
      <c r="F24" s="4">
        <f t="shared" si="3"/>
        <v>0</v>
      </c>
      <c r="H24" s="77" t="s">
        <v>18</v>
      </c>
      <c r="I24" s="78"/>
      <c r="J24" s="13">
        <f>'VOLUMEN GLOBAL'!$Q$13</f>
        <v>0</v>
      </c>
      <c r="K24" s="17">
        <f>'VOLUMEN GLOBAL'!$R$13</f>
        <v>0</v>
      </c>
      <c r="L24" s="4">
        <f t="shared" si="2"/>
        <v>0</v>
      </c>
    </row>
    <row r="25" spans="1:12" ht="15.6" x14ac:dyDescent="0.3">
      <c r="B25" s="5"/>
      <c r="C25" s="54" t="s">
        <v>2</v>
      </c>
      <c r="D25" s="54">
        <f>SUM(D19:D24)</f>
        <v>15</v>
      </c>
      <c r="E25" s="55">
        <f>SUM(E19:E24)</f>
        <v>874207.33999999985</v>
      </c>
      <c r="F25" s="56">
        <f>SUM(F19:F24)</f>
        <v>100.00000000000001</v>
      </c>
      <c r="H25" s="5"/>
      <c r="I25" s="54" t="s">
        <v>2</v>
      </c>
      <c r="J25" s="54">
        <f>SUM(J19:J24)</f>
        <v>5</v>
      </c>
      <c r="K25" s="55">
        <f>SUM(K19:K24)</f>
        <v>1210552.3400000001</v>
      </c>
      <c r="L25" s="56">
        <f>SUM(L19:L24)</f>
        <v>100</v>
      </c>
    </row>
    <row r="26" spans="1:12" ht="8.4" customHeight="1" x14ac:dyDescent="0.25"/>
    <row r="27" spans="1:12" ht="28.35" customHeight="1" x14ac:dyDescent="0.25">
      <c r="B27" s="80" t="s">
        <v>10</v>
      </c>
      <c r="C27" s="81"/>
      <c r="D27" s="81"/>
      <c r="E27" s="81"/>
      <c r="F27" s="82"/>
      <c r="H27" s="80" t="s">
        <v>16</v>
      </c>
      <c r="I27" s="81"/>
      <c r="J27" s="81"/>
      <c r="K27" s="81"/>
      <c r="L27" s="82"/>
    </row>
    <row r="28" spans="1:12" ht="29.25" customHeight="1" x14ac:dyDescent="0.25">
      <c r="B28" s="73" t="s">
        <v>3</v>
      </c>
      <c r="C28" s="74"/>
      <c r="D28" s="39" t="s">
        <v>30</v>
      </c>
      <c r="E28" s="39" t="s">
        <v>1</v>
      </c>
      <c r="F28" s="39" t="s">
        <v>0</v>
      </c>
      <c r="H28" s="73" t="s">
        <v>3</v>
      </c>
      <c r="I28" s="74"/>
      <c r="J28" s="39" t="s">
        <v>30</v>
      </c>
      <c r="K28" s="39" t="s">
        <v>1</v>
      </c>
      <c r="L28" s="39" t="s">
        <v>0</v>
      </c>
    </row>
    <row r="29" spans="1:12" ht="14.4" x14ac:dyDescent="0.3">
      <c r="B29" s="88" t="s">
        <v>4</v>
      </c>
      <c r="C29" s="88"/>
      <c r="D29" s="16">
        <f>'VOLUMEN GLOBAL'!$B$15</f>
        <v>213</v>
      </c>
      <c r="E29" s="6">
        <f>'VOLUMEN GLOBAL'!$C$15</f>
        <v>1430855.73</v>
      </c>
      <c r="F29" s="8">
        <f>(E29*100)/$E$35</f>
        <v>26.582076818385048</v>
      </c>
      <c r="H29" s="77" t="s">
        <v>4</v>
      </c>
      <c r="I29" s="78"/>
      <c r="J29" s="13">
        <f>'VOLUMEN GLOBAL'!$B$14</f>
        <v>195</v>
      </c>
      <c r="K29" s="21">
        <f>'VOLUMEN GLOBAL'!$C$14</f>
        <v>27371701.739999998</v>
      </c>
      <c r="L29" s="4">
        <f>(K29*100)/$K$35</f>
        <v>78.437884260305026</v>
      </c>
    </row>
    <row r="30" spans="1:12" ht="14.4" x14ac:dyDescent="0.3">
      <c r="B30" s="88" t="s">
        <v>5</v>
      </c>
      <c r="C30" s="88"/>
      <c r="D30" s="7">
        <f>'VOLUMEN GLOBAL'!$E$15</f>
        <v>1230</v>
      </c>
      <c r="E30" s="6">
        <f>'VOLUMEN GLOBAL'!$F$15</f>
        <v>2574938.1899999972</v>
      </c>
      <c r="F30" s="8">
        <f>(E30*100)/$E$35</f>
        <v>47.836552165306891</v>
      </c>
      <c r="H30" s="83" t="s">
        <v>5</v>
      </c>
      <c r="I30" s="84"/>
      <c r="J30" s="13">
        <f>'VOLUMEN GLOBAL'!$E$14</f>
        <v>90</v>
      </c>
      <c r="K30" s="21">
        <f>'VOLUMEN GLOBAL'!$F$14</f>
        <v>1837215.91</v>
      </c>
      <c r="L30" s="4">
        <f t="shared" ref="L30:L34" si="4">(K30*100)/$K$35</f>
        <v>5.2648289930464136</v>
      </c>
    </row>
    <row r="31" spans="1:12" ht="14.4" x14ac:dyDescent="0.3">
      <c r="B31" s="88" t="s">
        <v>6</v>
      </c>
      <c r="C31" s="88"/>
      <c r="D31" s="7">
        <f>'VOLUMEN GLOBAL'!$H$15</f>
        <v>934</v>
      </c>
      <c r="E31" s="6">
        <f>'VOLUMEN GLOBAL'!$I$15</f>
        <v>1376989.8999999985</v>
      </c>
      <c r="F31" s="8">
        <f>(E31*100)/$E$35</f>
        <v>25.581371016308058</v>
      </c>
      <c r="H31" s="77" t="s">
        <v>6</v>
      </c>
      <c r="I31" s="78"/>
      <c r="J31" s="13">
        <f>'VOLUMEN GLOBAL'!$H$14</f>
        <v>36</v>
      </c>
      <c r="K31" s="21">
        <f>'VOLUMEN GLOBAL'!$I$14</f>
        <v>992470.85</v>
      </c>
      <c r="L31" s="4">
        <f t="shared" si="4"/>
        <v>2.8440801526878885</v>
      </c>
    </row>
    <row r="32" spans="1:12" ht="14.4" x14ac:dyDescent="0.3">
      <c r="B32" s="77" t="s">
        <v>15</v>
      </c>
      <c r="C32" s="78"/>
      <c r="D32" s="7">
        <f>'VOLUMEN GLOBAL'!$K$15</f>
        <v>0</v>
      </c>
      <c r="E32" s="6">
        <f>'VOLUMEN GLOBAL'!$L$15</f>
        <v>0</v>
      </c>
      <c r="F32" s="8">
        <f>(E32*100)/$E$35</f>
        <v>0</v>
      </c>
      <c r="H32" s="77" t="s">
        <v>15</v>
      </c>
      <c r="I32" s="78"/>
      <c r="J32" s="13">
        <f>'VOLUMEN GLOBAL'!$K$14</f>
        <v>1</v>
      </c>
      <c r="K32" s="6">
        <f>'VOLUMEN GLOBAL'!$L$14</f>
        <v>4694634</v>
      </c>
      <c r="L32" s="4">
        <f t="shared" si="4"/>
        <v>13.453206593960672</v>
      </c>
    </row>
    <row r="33" spans="2:12" ht="14.4" x14ac:dyDescent="0.3">
      <c r="B33" s="77" t="s">
        <v>17</v>
      </c>
      <c r="C33" s="78"/>
      <c r="D33" s="7">
        <f>'VOLUMEN GLOBAL'!$N$15</f>
        <v>0</v>
      </c>
      <c r="E33" s="6">
        <f>'VOLUMEN GLOBAL'!$O$15</f>
        <v>0</v>
      </c>
      <c r="F33" s="8">
        <f t="shared" ref="F33:F34" si="5">(E33*100)/$E$35</f>
        <v>0</v>
      </c>
      <c r="H33" s="77" t="s">
        <v>17</v>
      </c>
      <c r="I33" s="78"/>
      <c r="J33" s="13">
        <f>'VOLUMEN GLOBAL'!$N$14</f>
        <v>0</v>
      </c>
      <c r="K33" s="21">
        <f>'VOLUMEN GLOBAL'!$O$14</f>
        <v>0</v>
      </c>
      <c r="L33" s="4">
        <f t="shared" si="4"/>
        <v>0</v>
      </c>
    </row>
    <row r="34" spans="2:12" ht="14.4" x14ac:dyDescent="0.3">
      <c r="B34" s="77" t="s">
        <v>18</v>
      </c>
      <c r="C34" s="78"/>
      <c r="D34" s="7">
        <f>'VOLUMEN GLOBAL'!$Q$15</f>
        <v>0</v>
      </c>
      <c r="E34" s="6">
        <f>'VOLUMEN GLOBAL'!$R$15</f>
        <v>0</v>
      </c>
      <c r="F34" s="8">
        <f t="shared" si="5"/>
        <v>0</v>
      </c>
      <c r="H34" s="77" t="s">
        <v>18</v>
      </c>
      <c r="I34" s="78"/>
      <c r="J34" s="13">
        <f>'VOLUMEN GLOBAL'!$Q$14</f>
        <v>0</v>
      </c>
      <c r="K34" s="6">
        <f>'VOLUMEN GLOBAL'!$R$14</f>
        <v>0</v>
      </c>
      <c r="L34" s="4">
        <f t="shared" si="4"/>
        <v>0</v>
      </c>
    </row>
    <row r="35" spans="2:12" ht="15.6" x14ac:dyDescent="0.3">
      <c r="C35" s="54" t="s">
        <v>2</v>
      </c>
      <c r="D35" s="54">
        <f>SUM(D29:D31)</f>
        <v>2377</v>
      </c>
      <c r="E35" s="55">
        <f>SUM(E29:E31)</f>
        <v>5382783.8199999956</v>
      </c>
      <c r="F35" s="56">
        <f>SUM(F29:F31)</f>
        <v>100</v>
      </c>
      <c r="H35" s="5"/>
      <c r="I35" s="54" t="s">
        <v>2</v>
      </c>
      <c r="J35" s="54">
        <f>SUM(J29:J34)</f>
        <v>322</v>
      </c>
      <c r="K35" s="55">
        <f>SUM(K29:K34)</f>
        <v>34896022.5</v>
      </c>
      <c r="L35" s="56">
        <f>SUM(L29:L34)</f>
        <v>100</v>
      </c>
    </row>
  </sheetData>
  <mergeCells count="49">
    <mergeCell ref="B33:C33"/>
    <mergeCell ref="B34:C34"/>
    <mergeCell ref="H24:I24"/>
    <mergeCell ref="H20:I20"/>
    <mergeCell ref="H21:I21"/>
    <mergeCell ref="B27:F27"/>
    <mergeCell ref="B32:C32"/>
    <mergeCell ref="B31:C31"/>
    <mergeCell ref="B29:C29"/>
    <mergeCell ref="B30:C30"/>
    <mergeCell ref="B28:C28"/>
    <mergeCell ref="H33:I33"/>
    <mergeCell ref="H34:I34"/>
    <mergeCell ref="H28:I28"/>
    <mergeCell ref="H29:I29"/>
    <mergeCell ref="H30:I30"/>
    <mergeCell ref="H10:I10"/>
    <mergeCell ref="H11:I11"/>
    <mergeCell ref="H17:L17"/>
    <mergeCell ref="H18:I18"/>
    <mergeCell ref="H19:I19"/>
    <mergeCell ref="H13:I13"/>
    <mergeCell ref="B18:C18"/>
    <mergeCell ref="H22:I22"/>
    <mergeCell ref="H23:I23"/>
    <mergeCell ref="H31:I31"/>
    <mergeCell ref="H27:L27"/>
    <mergeCell ref="B19:C19"/>
    <mergeCell ref="B20:C20"/>
    <mergeCell ref="B21:C21"/>
    <mergeCell ref="B24:C24"/>
    <mergeCell ref="B22:C22"/>
    <mergeCell ref="B23:C23"/>
    <mergeCell ref="H32:I32"/>
    <mergeCell ref="B9:C9"/>
    <mergeCell ref="B5:L5"/>
    <mergeCell ref="B7:F7"/>
    <mergeCell ref="B8:C8"/>
    <mergeCell ref="B14:C14"/>
    <mergeCell ref="H7:L7"/>
    <mergeCell ref="H8:I8"/>
    <mergeCell ref="H9:I9"/>
    <mergeCell ref="H14:I14"/>
    <mergeCell ref="B10:C10"/>
    <mergeCell ref="B11:C11"/>
    <mergeCell ref="B12:C12"/>
    <mergeCell ref="B13:C13"/>
    <mergeCell ref="H12:I12"/>
    <mergeCell ref="B17:F17"/>
  </mergeCells>
  <printOptions horizontalCentered="1" verticalCentered="1"/>
  <pageMargins left="0.11811023622047245" right="0.11811023622047245" top="0.94488188976377963" bottom="0.74803149606299213" header="0.31496062992125984" footer="0.31496062992125984"/>
  <pageSetup paperSize="9" scale="75" orientation="landscape" r:id="rId1"/>
  <headerFooter alignWithMargins="0">
    <oddHeader>&amp;L&amp;G&amp;R&amp;"-,Negrita"&amp;K0070C0TRANSPARENCIA, BOP E IMPRENTA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9"/>
  <sheetViews>
    <sheetView showGridLines="0" zoomScaleNormal="100" workbookViewId="0">
      <selection activeCell="A5" sqref="A5:H5"/>
    </sheetView>
  </sheetViews>
  <sheetFormatPr baseColWidth="10" defaultColWidth="31.6640625" defaultRowHeight="12" x14ac:dyDescent="0.3"/>
  <cols>
    <col min="1" max="1" width="46.5546875" style="2" bestFit="1" customWidth="1"/>
    <col min="2" max="3" width="19.88671875" style="2" bestFit="1" customWidth="1"/>
    <col min="4" max="5" width="18.44140625" style="2" bestFit="1" customWidth="1"/>
    <col min="6" max="6" width="16.109375" style="2" bestFit="1" customWidth="1"/>
    <col min="7" max="7" width="18" style="2" customWidth="1"/>
    <col min="8" max="8" width="19.44140625" style="2" customWidth="1"/>
    <col min="9" max="9" width="17.6640625" style="2" customWidth="1"/>
    <col min="10" max="10" width="7.6640625" style="2" customWidth="1"/>
    <col min="11" max="11" width="8.44140625" style="2" bestFit="1" customWidth="1"/>
    <col min="12" max="12" width="17" style="2" customWidth="1"/>
    <col min="13" max="13" width="7.5546875" style="2" customWidth="1"/>
    <col min="14" max="14" width="20" style="2" customWidth="1"/>
    <col min="15" max="15" width="10.88671875" style="2" customWidth="1"/>
    <col min="16" max="16" width="14.88671875" style="2" customWidth="1"/>
    <col min="17" max="17" width="14.88671875" style="25" customWidth="1"/>
    <col min="18" max="18" width="10.44140625" style="2" customWidth="1"/>
    <col min="19" max="16384" width="31.6640625" style="2"/>
  </cols>
  <sheetData>
    <row r="1" spans="1:18" s="66" customFormat="1" ht="13.8" x14ac:dyDescent="0.3">
      <c r="E1" s="89" t="s">
        <v>14</v>
      </c>
      <c r="F1" s="89"/>
      <c r="Q1" s="67"/>
    </row>
    <row r="2" spans="1:18" s="66" customFormat="1" ht="13.8" x14ac:dyDescent="0.3">
      <c r="Q2" s="67"/>
    </row>
    <row r="3" spans="1:18" s="66" customFormat="1" ht="13.8" x14ac:dyDescent="0.3">
      <c r="A3" s="65" t="s">
        <v>35</v>
      </c>
      <c r="E3" s="89" t="s">
        <v>34</v>
      </c>
      <c r="F3" s="89"/>
      <c r="G3" s="89"/>
      <c r="H3" s="89"/>
      <c r="Q3" s="67"/>
    </row>
    <row r="4" spans="1:18" ht="16.5" customHeight="1" x14ac:dyDescent="0.3"/>
    <row r="5" spans="1:18" ht="64.5" customHeight="1" x14ac:dyDescent="0.3">
      <c r="A5" s="76" t="s">
        <v>28</v>
      </c>
      <c r="B5" s="76"/>
      <c r="C5" s="76"/>
      <c r="D5" s="76"/>
      <c r="E5" s="76"/>
      <c r="F5" s="76"/>
      <c r="G5" s="76"/>
      <c r="H5" s="76"/>
      <c r="I5" s="27"/>
      <c r="J5" s="27"/>
      <c r="K5" s="27"/>
      <c r="L5" s="27"/>
      <c r="M5" s="27"/>
      <c r="N5" s="27"/>
      <c r="O5" s="27"/>
      <c r="P5" s="27"/>
      <c r="Q5" s="27"/>
      <c r="R5" s="27"/>
    </row>
    <row r="6" spans="1:18" ht="15" customHeight="1" x14ac:dyDescent="0.3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8" spans="1:18" ht="27.75" customHeight="1" thickBot="1" x14ac:dyDescent="0.35">
      <c r="A8" s="26"/>
      <c r="B8" s="90" t="s">
        <v>26</v>
      </c>
      <c r="C8" s="91"/>
      <c r="D8" s="91"/>
      <c r="E8" s="91"/>
      <c r="F8" s="91"/>
      <c r="G8" s="91"/>
      <c r="H8" s="91"/>
      <c r="Q8" s="2"/>
    </row>
    <row r="9" spans="1:18" ht="28.35" customHeight="1" thickTop="1" x14ac:dyDescent="0.3">
      <c r="A9" s="12"/>
      <c r="B9" s="39" t="s">
        <v>4</v>
      </c>
      <c r="C9" s="39" t="s">
        <v>5</v>
      </c>
      <c r="D9" s="39" t="s">
        <v>6</v>
      </c>
      <c r="E9" s="39" t="s">
        <v>15</v>
      </c>
      <c r="F9" s="39" t="s">
        <v>17</v>
      </c>
      <c r="G9" s="59" t="s">
        <v>29</v>
      </c>
      <c r="H9" s="39" t="s">
        <v>2</v>
      </c>
      <c r="Q9" s="2"/>
    </row>
    <row r="10" spans="1:18" ht="23.4" customHeight="1" x14ac:dyDescent="0.3">
      <c r="A10" s="24" t="s">
        <v>7</v>
      </c>
      <c r="B10" s="23">
        <f>'CUADRO INDIVIDUAL'!$D$9</f>
        <v>5</v>
      </c>
      <c r="C10" s="23">
        <f>'CUADRO INDIVIDUAL'!D10</f>
        <v>22</v>
      </c>
      <c r="D10" s="23">
        <f>'CUADRO INDIVIDUAL'!$D$11</f>
        <v>36</v>
      </c>
      <c r="E10" s="23">
        <f>'CUADRO INDIVIDUAL'!$D$12</f>
        <v>0</v>
      </c>
      <c r="F10" s="23">
        <f>'CUADRO INDIVIDUAL'!$D$13</f>
        <v>3</v>
      </c>
      <c r="G10" s="34">
        <f>'CUADRO INDIVIDUAL'!$D$14</f>
        <v>1</v>
      </c>
      <c r="H10" s="35">
        <f>SUM(B10:G10)</f>
        <v>67</v>
      </c>
      <c r="Q10" s="2"/>
    </row>
    <row r="11" spans="1:18" ht="23.4" customHeight="1" x14ac:dyDescent="0.3">
      <c r="A11" s="24" t="s">
        <v>19</v>
      </c>
      <c r="B11" s="23">
        <f>'CUADRO INDIVIDUAL'!$J$9</f>
        <v>0</v>
      </c>
      <c r="C11" s="23">
        <f>'CUADRO INDIVIDUAL'!$J$10</f>
        <v>8</v>
      </c>
      <c r="D11" s="23">
        <f>'CUADRO INDIVIDUAL'!$J$11</f>
        <v>6</v>
      </c>
      <c r="E11" s="23">
        <f>'CUADRO INDIVIDUAL'!$J$12</f>
        <v>0</v>
      </c>
      <c r="F11" s="23">
        <f>'CUADRO INDIVIDUAL'!$J$13</f>
        <v>0</v>
      </c>
      <c r="G11" s="34">
        <f>'CUADRO INDIVIDUAL'!$J$14</f>
        <v>1</v>
      </c>
      <c r="H11" s="36">
        <f t="shared" ref="H11:H15" si="0">SUM(B11:G11)</f>
        <v>15</v>
      </c>
      <c r="Q11" s="2"/>
    </row>
    <row r="12" spans="1:18" ht="23.4" customHeight="1" x14ac:dyDescent="0.3">
      <c r="A12" s="24" t="s">
        <v>20</v>
      </c>
      <c r="B12" s="23">
        <f>'CUADRO INDIVIDUAL'!$D$19</f>
        <v>2</v>
      </c>
      <c r="C12" s="23">
        <f>'CUADRO INDIVIDUAL'!$D$20</f>
        <v>7</v>
      </c>
      <c r="D12" s="23">
        <f>'CUADRO INDIVIDUAL'!$D$21</f>
        <v>3</v>
      </c>
      <c r="E12" s="23">
        <f>'CUADRO INDIVIDUAL'!$D$22</f>
        <v>0</v>
      </c>
      <c r="F12" s="23">
        <f>'CUADRO INDIVIDUAL'!$D$23</f>
        <v>3</v>
      </c>
      <c r="G12" s="34">
        <f>'CUADRO INDIVIDUAL'!$D$24</f>
        <v>0</v>
      </c>
      <c r="H12" s="36">
        <f t="shared" si="0"/>
        <v>15</v>
      </c>
      <c r="Q12" s="2"/>
    </row>
    <row r="13" spans="1:18" ht="23.4" customHeight="1" x14ac:dyDescent="0.3">
      <c r="A13" s="24" t="s">
        <v>24</v>
      </c>
      <c r="B13" s="23">
        <f>'CUADRO INDIVIDUAL'!$J$19</f>
        <v>0</v>
      </c>
      <c r="C13" s="23">
        <f>'CUADRO INDIVIDUAL'!$J$20</f>
        <v>4</v>
      </c>
      <c r="D13" s="23">
        <f>'CUADRO INDIVIDUAL'!$J$21</f>
        <v>0</v>
      </c>
      <c r="E13" s="23">
        <f>'CUADRO INDIVIDUAL'!$J$22</f>
        <v>0</v>
      </c>
      <c r="F13" s="23">
        <f>'CUADRO INDIVIDUAL'!$J$23</f>
        <v>1</v>
      </c>
      <c r="G13" s="34">
        <f>'CUADRO INDIVIDUAL'!$J$24</f>
        <v>0</v>
      </c>
      <c r="H13" s="36">
        <f t="shared" si="0"/>
        <v>5</v>
      </c>
      <c r="Q13" s="2"/>
    </row>
    <row r="14" spans="1:18" ht="23.4" customHeight="1" x14ac:dyDescent="0.3">
      <c r="A14" s="24" t="s">
        <v>10</v>
      </c>
      <c r="B14" s="23">
        <f>'CUADRO INDIVIDUAL'!$D$29</f>
        <v>213</v>
      </c>
      <c r="C14" s="23">
        <f>'CUADRO INDIVIDUAL'!$D$30</f>
        <v>1230</v>
      </c>
      <c r="D14" s="23">
        <f>'CUADRO INDIVIDUAL'!$D$31</f>
        <v>934</v>
      </c>
      <c r="E14" s="23">
        <f>'CUADRO INDIVIDUAL'!$D$32</f>
        <v>0</v>
      </c>
      <c r="F14" s="23">
        <f>'CUADRO INDIVIDUAL'!$D$33</f>
        <v>0</v>
      </c>
      <c r="G14" s="34">
        <f>'CUADRO INDIVIDUAL'!$D$34</f>
        <v>0</v>
      </c>
      <c r="H14" s="36">
        <f t="shared" si="0"/>
        <v>2377</v>
      </c>
      <c r="Q14" s="2"/>
    </row>
    <row r="15" spans="1:18" ht="23.4" customHeight="1" x14ac:dyDescent="0.3">
      <c r="A15" s="24" t="s">
        <v>16</v>
      </c>
      <c r="B15" s="23">
        <f>'CUADRO INDIVIDUAL'!$J$29</f>
        <v>195</v>
      </c>
      <c r="C15" s="23">
        <f>'CUADRO INDIVIDUAL'!$J$30</f>
        <v>90</v>
      </c>
      <c r="D15" s="23">
        <f>'CUADRO INDIVIDUAL'!$J$31</f>
        <v>36</v>
      </c>
      <c r="E15" s="23">
        <f>'CUADRO INDIVIDUAL'!$J$32</f>
        <v>1</v>
      </c>
      <c r="F15" s="23">
        <f>'CUADRO INDIVIDUAL'!$J$33</f>
        <v>0</v>
      </c>
      <c r="G15" s="34">
        <f>'CUADRO INDIVIDUAL'!$J$34</f>
        <v>0</v>
      </c>
      <c r="H15" s="37">
        <f t="shared" si="0"/>
        <v>322</v>
      </c>
      <c r="Q15" s="2"/>
    </row>
    <row r="16" spans="1:18" ht="34.5" customHeight="1" x14ac:dyDescent="0.3">
      <c r="A16" s="52" t="s">
        <v>11</v>
      </c>
      <c r="B16" s="52">
        <f>SUM(B10:B15)</f>
        <v>415</v>
      </c>
      <c r="C16" s="58">
        <f t="shared" ref="C16:G16" si="1">SUM(C10:C15)</f>
        <v>1361</v>
      </c>
      <c r="D16" s="58">
        <f t="shared" si="1"/>
        <v>1015</v>
      </c>
      <c r="E16" s="52">
        <f t="shared" si="1"/>
        <v>1</v>
      </c>
      <c r="F16" s="52">
        <f t="shared" si="1"/>
        <v>7</v>
      </c>
      <c r="G16" s="52">
        <f t="shared" si="1"/>
        <v>2</v>
      </c>
      <c r="H16" s="58">
        <f>SUM(H10:H15)</f>
        <v>2801</v>
      </c>
      <c r="Q16" s="2"/>
    </row>
    <row r="20" spans="1:17" ht="27.75" customHeight="1" thickBot="1" x14ac:dyDescent="0.35">
      <c r="B20" s="90" t="s">
        <v>27</v>
      </c>
      <c r="C20" s="91"/>
      <c r="D20" s="91"/>
      <c r="E20" s="91"/>
      <c r="F20" s="91"/>
      <c r="G20" s="91"/>
      <c r="H20" s="91"/>
    </row>
    <row r="21" spans="1:17" ht="31.8" thickTop="1" x14ac:dyDescent="0.3">
      <c r="A21" s="30"/>
      <c r="B21" s="39" t="s">
        <v>4</v>
      </c>
      <c r="C21" s="39" t="s">
        <v>5</v>
      </c>
      <c r="D21" s="39" t="s">
        <v>6</v>
      </c>
      <c r="E21" s="39" t="s">
        <v>15</v>
      </c>
      <c r="F21" s="39" t="s">
        <v>17</v>
      </c>
      <c r="G21" s="59" t="s">
        <v>33</v>
      </c>
      <c r="H21" s="39" t="s">
        <v>2</v>
      </c>
      <c r="I21" s="25"/>
      <c r="Q21" s="2"/>
    </row>
    <row r="22" spans="1:17" ht="23.4" customHeight="1" x14ac:dyDescent="0.3">
      <c r="A22" s="24" t="s">
        <v>7</v>
      </c>
      <c r="B22" s="61">
        <f>'CUADRO INDIVIDUAL'!$E$9</f>
        <v>14437593.48</v>
      </c>
      <c r="C22" s="61">
        <f>'CUADRO INDIVIDUAL'!$E$10</f>
        <v>16257202.060000001</v>
      </c>
      <c r="D22" s="61">
        <f>'CUADRO INDIVIDUAL'!$E$11</f>
        <v>3889119.38</v>
      </c>
      <c r="E22" s="61">
        <f>'CUADRO INDIVIDUAL'!$E$12</f>
        <v>0</v>
      </c>
      <c r="F22" s="61">
        <f>'CUADRO INDIVIDUAL'!$E$13</f>
        <v>168535.26</v>
      </c>
      <c r="G22" s="61">
        <f>'VOLUMEN GLOBAL'!$R$10</f>
        <v>4500</v>
      </c>
      <c r="H22" s="31">
        <f>SUM(B22:G22)</f>
        <v>34756950.18</v>
      </c>
      <c r="Q22" s="2"/>
    </row>
    <row r="23" spans="1:17" ht="23.4" customHeight="1" x14ac:dyDescent="0.3">
      <c r="A23" s="24" t="s">
        <v>19</v>
      </c>
      <c r="B23" s="61">
        <f>'CUADRO INDIVIDUAL'!$K$9</f>
        <v>0</v>
      </c>
      <c r="C23" s="61">
        <f>'CUADRO INDIVIDUAL'!$K$10</f>
        <v>307937.89</v>
      </c>
      <c r="D23" s="61">
        <f>'CUADRO INDIVIDUAL'!$K$11</f>
        <v>308113.38</v>
      </c>
      <c r="E23" s="61">
        <f>'CUADRO INDIVIDUAL'!$K$12</f>
        <v>0</v>
      </c>
      <c r="F23" s="61">
        <f>'CUADRO INDIVIDUAL'!$K$13</f>
        <v>0</v>
      </c>
      <c r="G23" s="61">
        <f>'CUADRO INDIVIDUAL'!$K$14</f>
        <v>11100</v>
      </c>
      <c r="H23" s="32">
        <f t="shared" ref="H23:H27" si="2">SUM(B23:G23)</f>
        <v>627151.27</v>
      </c>
      <c r="Q23" s="2"/>
    </row>
    <row r="24" spans="1:17" ht="23.4" customHeight="1" x14ac:dyDescent="0.3">
      <c r="A24" s="24" t="s">
        <v>20</v>
      </c>
      <c r="B24" s="61">
        <f>'CUADRO INDIVIDUAL'!$E$19</f>
        <v>80734.47</v>
      </c>
      <c r="C24" s="61">
        <f>'CUADRO INDIVIDUAL'!$E$20</f>
        <v>588939.72</v>
      </c>
      <c r="D24" s="61">
        <f>'CUADRO INDIVIDUAL'!$E$21</f>
        <v>48044.6</v>
      </c>
      <c r="E24" s="61">
        <f>'CUADRO INDIVIDUAL'!$E$22</f>
        <v>0</v>
      </c>
      <c r="F24" s="61">
        <f>'CUADRO INDIVIDUAL'!$E$23</f>
        <v>156488.54999999999</v>
      </c>
      <c r="G24" s="61">
        <f>'CUADRO INDIVIDUAL'!$E$24</f>
        <v>0</v>
      </c>
      <c r="H24" s="32">
        <f t="shared" si="2"/>
        <v>874207.33999999985</v>
      </c>
      <c r="Q24" s="2"/>
    </row>
    <row r="25" spans="1:17" ht="23.4" customHeight="1" x14ac:dyDescent="0.3">
      <c r="A25" s="24" t="s">
        <v>24</v>
      </c>
      <c r="B25" s="61">
        <f>'CUADRO INDIVIDUAL'!$K$19</f>
        <v>0</v>
      </c>
      <c r="C25" s="61">
        <f>'CUADRO INDIVIDUAL'!$K$20</f>
        <v>688857.68</v>
      </c>
      <c r="D25" s="61">
        <f>'CUADRO INDIVIDUAL'!$K$21</f>
        <v>0</v>
      </c>
      <c r="E25" s="61">
        <f>'CUADRO INDIVIDUAL'!$K$22</f>
        <v>0</v>
      </c>
      <c r="F25" s="61">
        <f>'CUADRO INDIVIDUAL'!$K$23</f>
        <v>521694.66</v>
      </c>
      <c r="G25" s="61">
        <f>'CUADRO INDIVIDUAL'!$K$24</f>
        <v>0</v>
      </c>
      <c r="H25" s="32">
        <f t="shared" si="2"/>
        <v>1210552.3400000001</v>
      </c>
      <c r="Q25" s="2"/>
    </row>
    <row r="26" spans="1:17" ht="23.4" customHeight="1" x14ac:dyDescent="0.3">
      <c r="A26" s="24" t="s">
        <v>10</v>
      </c>
      <c r="B26" s="61">
        <f>'CUADRO INDIVIDUAL'!$E$29</f>
        <v>1430855.73</v>
      </c>
      <c r="C26" s="61">
        <f>'CUADRO INDIVIDUAL'!$E$30</f>
        <v>2574938.1899999972</v>
      </c>
      <c r="D26" s="61">
        <f>'CUADRO INDIVIDUAL'!$E$31</f>
        <v>1376989.8999999985</v>
      </c>
      <c r="E26" s="61">
        <f>'CUADRO INDIVIDUAL'!$E$32</f>
        <v>0</v>
      </c>
      <c r="F26" s="61">
        <f>'CUADRO INDIVIDUAL'!$E$33</f>
        <v>0</v>
      </c>
      <c r="G26" s="61">
        <f>'CUADRO INDIVIDUAL'!$E$34</f>
        <v>0</v>
      </c>
      <c r="H26" s="32">
        <f t="shared" si="2"/>
        <v>5382783.8199999956</v>
      </c>
      <c r="Q26" s="2"/>
    </row>
    <row r="27" spans="1:17" ht="23.4" customHeight="1" x14ac:dyDescent="0.3">
      <c r="A27" s="24" t="s">
        <v>16</v>
      </c>
      <c r="B27" s="61">
        <f>'CUADRO INDIVIDUAL'!$K$29</f>
        <v>27371701.739999998</v>
      </c>
      <c r="C27" s="61">
        <f>'CUADRO INDIVIDUAL'!$K$30</f>
        <v>1837215.91</v>
      </c>
      <c r="D27" s="61">
        <f>'CUADRO INDIVIDUAL'!$K$31</f>
        <v>992470.85</v>
      </c>
      <c r="E27" s="61">
        <f>'CUADRO INDIVIDUAL'!$K$32</f>
        <v>4694634</v>
      </c>
      <c r="F27" s="61">
        <f>'CUADRO INDIVIDUAL'!$K$33</f>
        <v>0</v>
      </c>
      <c r="G27" s="61">
        <f>'CUADRO INDIVIDUAL'!$K$34</f>
        <v>0</v>
      </c>
      <c r="H27" s="33">
        <f t="shared" si="2"/>
        <v>34896022.5</v>
      </c>
      <c r="Q27" s="2"/>
    </row>
    <row r="28" spans="1:17" ht="35.25" customHeight="1" x14ac:dyDescent="0.3">
      <c r="A28" s="52" t="s">
        <v>11</v>
      </c>
      <c r="B28" s="60">
        <f>SUM(B22:B27)</f>
        <v>43320885.420000002</v>
      </c>
      <c r="C28" s="60">
        <f t="shared" ref="C28:H28" si="3">SUM(C22:C27)</f>
        <v>22255091.449999999</v>
      </c>
      <c r="D28" s="60">
        <f t="shared" si="3"/>
        <v>6614738.1099999975</v>
      </c>
      <c r="E28" s="60">
        <f t="shared" si="3"/>
        <v>4694634</v>
      </c>
      <c r="F28" s="60">
        <f t="shared" si="3"/>
        <v>846718.47</v>
      </c>
      <c r="G28" s="60">
        <f t="shared" si="3"/>
        <v>15600</v>
      </c>
      <c r="H28" s="60">
        <f t="shared" si="3"/>
        <v>77747667.450000003</v>
      </c>
      <c r="Q28" s="2"/>
    </row>
    <row r="29" spans="1:17" x14ac:dyDescent="0.3">
      <c r="N29" s="25"/>
      <c r="Q29" s="2"/>
    </row>
  </sheetData>
  <mergeCells count="5">
    <mergeCell ref="E1:F1"/>
    <mergeCell ref="B8:H8"/>
    <mergeCell ref="A5:H5"/>
    <mergeCell ref="E3:H3"/>
    <mergeCell ref="B20:H20"/>
  </mergeCells>
  <printOptions horizontalCentered="1" verticalCentered="1"/>
  <pageMargins left="0" right="0" top="0.94488188976377963" bottom="0.74803149606299213" header="0.31496062992125984" footer="0.31496062992125984"/>
  <pageSetup paperSize="9" scale="65" orientation="landscape" r:id="rId1"/>
  <headerFooter alignWithMargins="0">
    <oddHeader>&amp;L&amp;G&amp;R&amp;"-,Negrita"&amp;K0070C0TRANSPARENCIA, BOP E IMPRENTA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3</vt:i4>
      </vt:variant>
    </vt:vector>
  </HeadingPairs>
  <TitlesOfParts>
    <vt:vector size="6" baseType="lpstr">
      <vt:lpstr>VOLUMEN GLOBAL</vt:lpstr>
      <vt:lpstr>CUADRO INDIVIDUAL</vt:lpstr>
      <vt:lpstr>TOTALES</vt:lpstr>
      <vt:lpstr>Gráfico TOTALES - Importes</vt:lpstr>
      <vt:lpstr>Gráfico TOTALES - Contratos</vt:lpstr>
      <vt:lpstr>Gráfico TOTALES - Porcentajes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GIMENEZ GOMEZ, MARIA JESUS</dc:creator>
  <cp:lastModifiedBy>GIMENEZ GONZALVEZ, MARIA ISABEL</cp:lastModifiedBy>
  <cp:lastPrinted>2024-04-21T08:09:54Z</cp:lastPrinted>
  <dcterms:created xsi:type="dcterms:W3CDTF">2018-03-22T08:57:49Z</dcterms:created>
  <dcterms:modified xsi:type="dcterms:W3CDTF">2024-04-21T18:11:18Z</dcterms:modified>
</cp:coreProperties>
</file>