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19\PUBLICIDAD ACTIVA - INFORMACION INSTITUCIONAL Y ORGANIZATIVA\RETRIB ASIST A ORGAN COLEG JURADOS Y LOCOMOCION\PUBLICADO\"/>
    </mc:Choice>
  </mc:AlternateContent>
  <bookViews>
    <workbookView xWindow="-15" yWindow="45" windowWidth="7860" windowHeight="9660"/>
  </bookViews>
  <sheets>
    <sheet name="Hoja1" sheetId="1" r:id="rId1"/>
    <sheet name="Hoja2" sheetId="2" r:id="rId2"/>
    <sheet name="Hoja3" sheetId="3" r:id="rId3"/>
  </sheets>
  <definedNames>
    <definedName name="_xlnm.Print_Titles" localSheetId="0">Hoja1!$3:$7</definedName>
  </definedNames>
  <calcPr calcId="162913"/>
</workbook>
</file>

<file path=xl/calcChain.xml><?xml version="1.0" encoding="utf-8"?>
<calcChain xmlns="http://schemas.openxmlformats.org/spreadsheetml/2006/main">
  <c r="G36" i="1" l="1"/>
  <c r="G34" i="1"/>
  <c r="G35" i="1"/>
  <c r="G30" i="1"/>
  <c r="G27" i="1"/>
  <c r="G33" i="1"/>
  <c r="G29" i="1"/>
  <c r="G24" i="1"/>
  <c r="G25" i="1"/>
  <c r="G28" i="1"/>
  <c r="G23" i="1"/>
  <c r="G26" i="1"/>
  <c r="G14" i="1"/>
  <c r="G15" i="1"/>
  <c r="G21" i="1"/>
  <c r="G13" i="1"/>
  <c r="E33" i="1"/>
  <c r="E32" i="1"/>
  <c r="E28" i="1"/>
  <c r="G20" i="1" l="1"/>
  <c r="G22" i="1"/>
  <c r="G18" i="1"/>
  <c r="G19" i="1"/>
</calcChain>
</file>

<file path=xl/sharedStrings.xml><?xml version="1.0" encoding="utf-8"?>
<sst xmlns="http://schemas.openxmlformats.org/spreadsheetml/2006/main" count="110" uniqueCount="56">
  <si>
    <t>GRUPO POLÍTICO</t>
  </si>
  <si>
    <t>NOMBRE DIPUTADO/A</t>
  </si>
  <si>
    <t xml:space="preserve">Otras Retribuciones </t>
  </si>
  <si>
    <t>Asistencia Órganos Colegiados Internos</t>
  </si>
  <si>
    <t>Asistencia a Jurados (2)</t>
  </si>
  <si>
    <t>Gastos de Locomoción (3)</t>
  </si>
  <si>
    <t>GRUPO POPULAR</t>
  </si>
  <si>
    <t>César Sánchez Pérez</t>
  </si>
  <si>
    <t>Eduardo Jorge Dolón Sánchez</t>
  </si>
  <si>
    <t>César Augusto Asencio Adsuar</t>
  </si>
  <si>
    <t>Alejandro Morant Climent</t>
  </si>
  <si>
    <t>Carlos Castillo Márquez</t>
  </si>
  <si>
    <t>Mercedes Alonso García</t>
  </si>
  <si>
    <t>Francisco Manuel Sáez Sironi</t>
  </si>
  <si>
    <t>Jaime LLoret LLoret</t>
  </si>
  <si>
    <t>Francisco Javier Sendra Mengual</t>
  </si>
  <si>
    <t>Sebastián Cañadas Gallardo</t>
  </si>
  <si>
    <t>Juan Molina Beneito</t>
  </si>
  <si>
    <t>Bernabé Cano García</t>
  </si>
  <si>
    <t>GRUPO SOCIALISTA</t>
  </si>
  <si>
    <t>José Francisco Chulvi Español</t>
  </si>
  <si>
    <t>María Ángeles Jiménez Belmar</t>
  </si>
  <si>
    <t>José Joaquin Hernández Sáez</t>
  </si>
  <si>
    <t>José Antonio Amat Melgarejo</t>
  </si>
  <si>
    <t>Fernando David Portillo Esteve</t>
  </si>
  <si>
    <t>Antonio Alfonso Francés Pérez</t>
  </si>
  <si>
    <t>Agustín Navarro Alvado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</si>
  <si>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</si>
  <si>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</si>
  <si>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</si>
  <si>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</si>
  <si>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</si>
  <si>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</si>
  <si>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</si>
  <si>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</si>
  <si>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</si>
  <si>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</si>
  <si>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</si>
  <si>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</si>
  <si>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</si>
  <si>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</si>
  <si>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SUELDO BRUTO ANUAL</t>
  </si>
  <si>
    <t>Juan José Castelló Molina</t>
  </si>
  <si>
    <t xml:space="preserve">  </t>
  </si>
  <si>
    <t>DEDICACIÓN</t>
  </si>
  <si>
    <t>Exclusiva</t>
  </si>
  <si>
    <t>Parcial</t>
  </si>
  <si>
    <t>Sin dedicación</t>
  </si>
  <si>
    <t>Sueldo bruto anual, régimen de dedicación, retribuciones por asistencias a órganos colegiados internos, indemnizaciones por asistencias a jurados y gastos de locomoción de los cargos electos de la Diputación de Alicante</t>
  </si>
  <si>
    <t>Carmen Verdú García</t>
  </si>
  <si>
    <t xml:space="preserve">Adrián Ballester Espinosa </t>
  </si>
  <si>
    <t>(1) El periodo en el que se ingresan los derechos no se corresponde con el que se devenga</t>
  </si>
  <si>
    <t>CUARTO TRIMESTRE 2018 (1)</t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</si>
  <si>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</si>
  <si>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</si>
  <si>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r>
      <t xml:space="preserve">Versión núm. 1: </t>
    </r>
    <r>
      <rPr>
        <b/>
        <sz val="11"/>
        <color theme="1"/>
        <rFont val="Calibri"/>
        <family val="2"/>
        <scheme val="minor"/>
      </rPr>
      <t>4 de febrero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</si>
</sst>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44444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4" fontId="0" fillId="0" borderId="0" xfId="0" applyNumberFormat="1"/>
    <xf numFmtId="0" fontId="0" fillId="0" borderId="0" xfId="0" applyBorder="1"/>
    <xf numFmtId="4" fontId="3" fillId="0" borderId="0" xfId="0" applyNumberFormat="1" applyFont="1" applyBorder="1"/>
    <xf numFmtId="0" fontId="5" fillId="0" borderId="0" xfId="0" applyFont="1"/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180" zoomScaleNormal="180" workbookViewId="0">
      <pane ySplit="7" topLeftCell="A8" activePane="bottomLeft" state="frozen"/>
      <selection pane="bottomLeft" activeCell="A5" sqref="A5:A7"/>
    </sheetView>
  </sheetViews>
  <sheetFormatPr baseColWidth="10" defaultRowHeight="15" x14ac:dyDescent="0.25"/>
  <cols>
    <col min="1" max="1" width="16.5703125" customWidth="1"/>
    <col min="2" max="2" width="27.5703125" customWidth="1"/>
    <col min="3" max="4" width="19.7109375" style="20" customWidth="1"/>
    <col min="5" max="5" width="17.85546875" style="10" customWidth="1"/>
    <col min="6" max="6" width="10" customWidth="1"/>
    <col min="7" max="7" width="15" customWidth="1"/>
    <col min="8" max="8" width="6.5703125" style="21" customWidth="1"/>
  </cols>
  <sheetData>
    <row r="1" spans="1:9" x14ac:dyDescent="0.25">
      <c r="A1" t="s">
        <v>55</v>
      </c>
      <c r="D1" s="20" t="s">
        <v>53</v>
      </c>
    </row>
    <row r="2" spans="1:9" ht="27" customHeight="1" x14ac:dyDescent="0.25">
      <c r="E2" s="25" t="s">
        <v>54</v>
      </c>
    </row>
    <row r="3" spans="1:9" ht="33.950000000000003" customHeight="1" x14ac:dyDescent="0.25">
      <c r="A3" s="26" t="s">
        <v>48</v>
      </c>
      <c r="B3" s="26"/>
      <c r="C3" s="26"/>
      <c r="D3" s="26"/>
      <c r="E3" s="26"/>
      <c r="F3" s="26"/>
      <c r="G3" s="26"/>
    </row>
    <row r="4" spans="1:9" ht="15.75" thickBot="1" x14ac:dyDescent="0.3"/>
    <row r="5" spans="1:9" ht="15.75" thickBot="1" x14ac:dyDescent="0.3">
      <c r="A5" s="27" t="s">
        <v>0</v>
      </c>
      <c r="B5" s="30" t="s">
        <v>1</v>
      </c>
      <c r="C5" s="37" t="s">
        <v>41</v>
      </c>
      <c r="D5" s="40" t="s">
        <v>44</v>
      </c>
      <c r="E5" s="33" t="s">
        <v>2</v>
      </c>
      <c r="F5" s="34"/>
      <c r="G5" s="35"/>
    </row>
    <row r="6" spans="1:9" ht="15.75" thickBot="1" x14ac:dyDescent="0.3">
      <c r="A6" s="28"/>
      <c r="B6" s="31"/>
      <c r="C6" s="38"/>
      <c r="D6" s="41"/>
      <c r="E6" s="36" t="s">
        <v>52</v>
      </c>
      <c r="F6" s="34"/>
      <c r="G6" s="35"/>
    </row>
    <row r="7" spans="1:9" ht="25.5" thickBot="1" x14ac:dyDescent="0.3">
      <c r="A7" s="29"/>
      <c r="B7" s="32"/>
      <c r="C7" s="39"/>
      <c r="D7" s="42"/>
      <c r="E7" s="1" t="s">
        <v>3</v>
      </c>
      <c r="F7" s="2" t="s">
        <v>4</v>
      </c>
      <c r="G7" s="3" t="s">
        <v>5</v>
      </c>
    </row>
    <row r="8" spans="1:9" x14ac:dyDescent="0.25">
      <c r="A8" s="4" t="s">
        <v>6</v>
      </c>
      <c r="B8" s="4" t="s">
        <v>7</v>
      </c>
      <c r="C8" s="16">
        <v>80999.94</v>
      </c>
      <c r="D8" s="16" t="s">
        <v>45</v>
      </c>
      <c r="E8" s="5">
        <v>0</v>
      </c>
      <c r="F8" s="6">
        <v>0</v>
      </c>
      <c r="G8" s="6">
        <v>0</v>
      </c>
    </row>
    <row r="9" spans="1:9" x14ac:dyDescent="0.25">
      <c r="A9" s="7" t="s">
        <v>6</v>
      </c>
      <c r="B9" s="7" t="s">
        <v>8</v>
      </c>
      <c r="C9" s="17">
        <v>71280.72</v>
      </c>
      <c r="D9" s="16" t="s">
        <v>45</v>
      </c>
      <c r="E9" s="8">
        <v>0</v>
      </c>
      <c r="F9" s="8">
        <v>0</v>
      </c>
      <c r="G9" s="8">
        <v>0</v>
      </c>
    </row>
    <row r="10" spans="1:9" x14ac:dyDescent="0.25">
      <c r="A10" s="7" t="s">
        <v>6</v>
      </c>
      <c r="B10" s="7" t="s">
        <v>9</v>
      </c>
      <c r="C10" s="17">
        <v>71280.72</v>
      </c>
      <c r="D10" s="16" t="s">
        <v>45</v>
      </c>
      <c r="E10" s="5">
        <v>0</v>
      </c>
      <c r="F10" s="6">
        <v>45.89</v>
      </c>
      <c r="G10" s="6">
        <v>0</v>
      </c>
    </row>
    <row r="11" spans="1:9" x14ac:dyDescent="0.25">
      <c r="A11" s="7" t="s">
        <v>6</v>
      </c>
      <c r="B11" s="7" t="s">
        <v>10</v>
      </c>
      <c r="C11" s="17">
        <v>71280.72</v>
      </c>
      <c r="D11" s="16" t="s">
        <v>45</v>
      </c>
      <c r="E11" s="8">
        <v>0</v>
      </c>
      <c r="F11" s="8">
        <v>0</v>
      </c>
      <c r="G11" s="8">
        <v>0</v>
      </c>
    </row>
    <row r="12" spans="1:9" x14ac:dyDescent="0.25">
      <c r="A12" s="7" t="s">
        <v>6</v>
      </c>
      <c r="B12" s="7" t="s">
        <v>11</v>
      </c>
      <c r="C12" s="17">
        <v>71280.72</v>
      </c>
      <c r="D12" s="16" t="s">
        <v>45</v>
      </c>
      <c r="E12" s="5">
        <v>0</v>
      </c>
      <c r="F12" s="6">
        <v>0</v>
      </c>
      <c r="G12" s="6">
        <v>0</v>
      </c>
      <c r="I12" s="13"/>
    </row>
    <row r="13" spans="1:9" x14ac:dyDescent="0.25">
      <c r="A13" s="7" t="s">
        <v>6</v>
      </c>
      <c r="B13" s="9" t="s">
        <v>50</v>
      </c>
      <c r="C13" s="17">
        <v>49962.080000000002</v>
      </c>
      <c r="D13" s="16" t="s">
        <v>46</v>
      </c>
      <c r="E13" s="5">
        <v>0</v>
      </c>
      <c r="F13" s="6">
        <v>0</v>
      </c>
      <c r="G13" s="6">
        <f>451.44+351.12+175.56</f>
        <v>978.11999999999989</v>
      </c>
      <c r="H13" s="24"/>
      <c r="I13" s="14"/>
    </row>
    <row r="14" spans="1:9" x14ac:dyDescent="0.25">
      <c r="A14" s="7" t="s">
        <v>6</v>
      </c>
      <c r="B14" s="9" t="s">
        <v>15</v>
      </c>
      <c r="C14" s="17">
        <v>71280.72</v>
      </c>
      <c r="D14" s="16" t="s">
        <v>45</v>
      </c>
      <c r="E14" s="8">
        <v>0</v>
      </c>
      <c r="F14" s="8">
        <v>0</v>
      </c>
      <c r="G14" s="8">
        <f>729.6+693.12+766.08</f>
        <v>2188.8000000000002</v>
      </c>
      <c r="H14" s="24"/>
      <c r="I14" s="12"/>
    </row>
    <row r="15" spans="1:9" x14ac:dyDescent="0.25">
      <c r="A15" s="7" t="s">
        <v>6</v>
      </c>
      <c r="B15" s="9" t="s">
        <v>18</v>
      </c>
      <c r="C15" s="17">
        <v>71280.72</v>
      </c>
      <c r="D15" s="16" t="s">
        <v>45</v>
      </c>
      <c r="E15" s="5">
        <v>0</v>
      </c>
      <c r="F15" s="6">
        <v>0</v>
      </c>
      <c r="G15" s="6">
        <f>38+57+95</f>
        <v>190</v>
      </c>
      <c r="H15" s="24"/>
    </row>
    <row r="16" spans="1:9" x14ac:dyDescent="0.25">
      <c r="A16" s="7" t="s">
        <v>6</v>
      </c>
      <c r="B16" s="9" t="s">
        <v>12</v>
      </c>
      <c r="C16" s="17">
        <v>66616.2</v>
      </c>
      <c r="D16" s="16" t="s">
        <v>45</v>
      </c>
      <c r="E16" s="8">
        <v>0</v>
      </c>
      <c r="F16" s="8">
        <v>0</v>
      </c>
      <c r="G16" s="8">
        <v>0</v>
      </c>
      <c r="H16" s="24"/>
      <c r="I16" s="14"/>
    </row>
    <row r="17" spans="1:9" x14ac:dyDescent="0.25">
      <c r="A17" s="7" t="s">
        <v>6</v>
      </c>
      <c r="B17" s="9" t="s">
        <v>13</v>
      </c>
      <c r="C17" s="17">
        <v>66616.2</v>
      </c>
      <c r="D17" s="16" t="s">
        <v>45</v>
      </c>
      <c r="E17" s="5">
        <v>0</v>
      </c>
      <c r="F17" s="6">
        <v>0</v>
      </c>
      <c r="G17" s="6">
        <v>0</v>
      </c>
      <c r="H17" s="24"/>
      <c r="I17" s="13"/>
    </row>
    <row r="18" spans="1:9" x14ac:dyDescent="0.25">
      <c r="A18" s="7" t="s">
        <v>6</v>
      </c>
      <c r="B18" s="9" t="s">
        <v>14</v>
      </c>
      <c r="C18" s="17">
        <v>66616.2</v>
      </c>
      <c r="D18" s="16" t="s">
        <v>45</v>
      </c>
      <c r="E18" s="5">
        <v>0</v>
      </c>
      <c r="F18" s="6">
        <v>0</v>
      </c>
      <c r="G18" s="6">
        <f>353.32+368.71</f>
        <v>722.03</v>
      </c>
      <c r="H18" s="24"/>
      <c r="I18" s="12"/>
    </row>
    <row r="19" spans="1:9" x14ac:dyDescent="0.25">
      <c r="A19" s="7" t="s">
        <v>6</v>
      </c>
      <c r="B19" s="9" t="s">
        <v>49</v>
      </c>
      <c r="C19" s="17">
        <v>66616.2</v>
      </c>
      <c r="D19" s="16" t="s">
        <v>45</v>
      </c>
      <c r="E19" s="8">
        <v>0</v>
      </c>
      <c r="F19" s="8">
        <v>0</v>
      </c>
      <c r="G19" s="8">
        <f>305.33+301.91</f>
        <v>607.24</v>
      </c>
    </row>
    <row r="20" spans="1:9" x14ac:dyDescent="0.25">
      <c r="A20" s="7" t="s">
        <v>6</v>
      </c>
      <c r="B20" s="9" t="s">
        <v>16</v>
      </c>
      <c r="C20" s="17">
        <v>66616.2</v>
      </c>
      <c r="D20" s="16" t="s">
        <v>45</v>
      </c>
      <c r="E20" s="5">
        <v>0</v>
      </c>
      <c r="F20" s="6">
        <v>0</v>
      </c>
      <c r="G20" s="6">
        <f>26.6+37.24</f>
        <v>63.84</v>
      </c>
    </row>
    <row r="21" spans="1:9" x14ac:dyDescent="0.25">
      <c r="A21" s="7" t="s">
        <v>6</v>
      </c>
      <c r="B21" s="7" t="s">
        <v>17</v>
      </c>
      <c r="C21" s="17">
        <v>66616.2</v>
      </c>
      <c r="D21" s="16" t="s">
        <v>45</v>
      </c>
      <c r="E21" s="8">
        <v>0</v>
      </c>
      <c r="F21" s="8">
        <v>0</v>
      </c>
      <c r="G21" s="8">
        <f>541.5+598.5+570</f>
        <v>1710</v>
      </c>
    </row>
    <row r="22" spans="1:9" s="15" customFormat="1" x14ac:dyDescent="0.25">
      <c r="A22" s="7" t="s">
        <v>6</v>
      </c>
      <c r="B22" s="7" t="s">
        <v>42</v>
      </c>
      <c r="C22" s="17">
        <v>66616.2</v>
      </c>
      <c r="D22" s="16" t="s">
        <v>45</v>
      </c>
      <c r="E22" s="5">
        <v>0</v>
      </c>
      <c r="F22" s="6">
        <v>0</v>
      </c>
      <c r="G22" s="6">
        <f>184.68+184.68</f>
        <v>369.36</v>
      </c>
      <c r="H22" s="21"/>
    </row>
    <row r="23" spans="1:9" x14ac:dyDescent="0.25">
      <c r="A23" s="7" t="s">
        <v>19</v>
      </c>
      <c r="B23" s="7" t="s">
        <v>20</v>
      </c>
      <c r="C23" s="17">
        <v>65242.66</v>
      </c>
      <c r="D23" s="16" t="s">
        <v>45</v>
      </c>
      <c r="E23" s="5">
        <v>0</v>
      </c>
      <c r="F23" s="6">
        <v>0</v>
      </c>
      <c r="G23" s="6">
        <f>400.14+311.22+355.68</f>
        <v>1067.04</v>
      </c>
    </row>
    <row r="24" spans="1:9" x14ac:dyDescent="0.25">
      <c r="A24" s="7" t="s">
        <v>19</v>
      </c>
      <c r="B24" s="7" t="s">
        <v>21</v>
      </c>
      <c r="C24" s="17">
        <v>49962.080000000002</v>
      </c>
      <c r="D24" s="16" t="s">
        <v>46</v>
      </c>
      <c r="E24" s="8">
        <v>0</v>
      </c>
      <c r="F24" s="8">
        <v>0</v>
      </c>
      <c r="G24" s="8">
        <f>53.2+76+60.8</f>
        <v>190</v>
      </c>
    </row>
    <row r="25" spans="1:9" x14ac:dyDescent="0.25">
      <c r="A25" s="7" t="s">
        <v>19</v>
      </c>
      <c r="B25" s="7" t="s">
        <v>22</v>
      </c>
      <c r="C25" s="17">
        <v>49962.080000000002</v>
      </c>
      <c r="D25" s="16" t="s">
        <v>46</v>
      </c>
      <c r="E25" s="5">
        <v>0</v>
      </c>
      <c r="F25" s="6">
        <v>0</v>
      </c>
      <c r="G25" s="6">
        <f>102.6+205.2+205.2</f>
        <v>513</v>
      </c>
    </row>
    <row r="26" spans="1:9" x14ac:dyDescent="0.25">
      <c r="A26" s="7" t="s">
        <v>19</v>
      </c>
      <c r="B26" s="9" t="s">
        <v>23</v>
      </c>
      <c r="C26" s="17">
        <v>49962.080000000002</v>
      </c>
      <c r="D26" s="16" t="s">
        <v>46</v>
      </c>
      <c r="E26" s="8">
        <v>0</v>
      </c>
      <c r="F26" s="8">
        <v>0</v>
      </c>
      <c r="G26" s="8">
        <f>111.72+111.72+130.34</f>
        <v>353.78</v>
      </c>
    </row>
    <row r="27" spans="1:9" x14ac:dyDescent="0.25">
      <c r="A27" s="7" t="s">
        <v>19</v>
      </c>
      <c r="B27" s="7" t="s">
        <v>24</v>
      </c>
      <c r="C27" s="17">
        <v>49962.080000000002</v>
      </c>
      <c r="D27" s="16" t="s">
        <v>46</v>
      </c>
      <c r="E27" s="5">
        <v>0</v>
      </c>
      <c r="F27" s="6">
        <v>0</v>
      </c>
      <c r="G27" s="6">
        <f>79.04+79.04</f>
        <v>158.08000000000001</v>
      </c>
    </row>
    <row r="28" spans="1:9" x14ac:dyDescent="0.25">
      <c r="A28" s="7" t="s">
        <v>19</v>
      </c>
      <c r="B28" s="7" t="s">
        <v>25</v>
      </c>
      <c r="C28" s="18">
        <v>0</v>
      </c>
      <c r="D28" s="16" t="s">
        <v>47</v>
      </c>
      <c r="E28" s="5">
        <f>2100+2500+2100</f>
        <v>6700</v>
      </c>
      <c r="F28" s="6">
        <v>0</v>
      </c>
      <c r="G28" s="6">
        <f>191.52+218.88+191.52</f>
        <v>601.91999999999996</v>
      </c>
    </row>
    <row r="29" spans="1:9" x14ac:dyDescent="0.25">
      <c r="A29" s="7" t="s">
        <v>19</v>
      </c>
      <c r="B29" s="7" t="s">
        <v>26</v>
      </c>
      <c r="C29" s="17">
        <v>49962.080000000002</v>
      </c>
      <c r="D29" s="16" t="s">
        <v>46</v>
      </c>
      <c r="E29" s="8">
        <v>0</v>
      </c>
      <c r="F29" s="8">
        <v>0</v>
      </c>
      <c r="G29" s="8">
        <f>216.66+371.61+385.91</f>
        <v>974.18000000000006</v>
      </c>
    </row>
    <row r="30" spans="1:9" x14ac:dyDescent="0.25">
      <c r="A30" s="7" t="s">
        <v>19</v>
      </c>
      <c r="B30" s="7" t="s">
        <v>27</v>
      </c>
      <c r="C30" s="17">
        <v>49962.080000000002</v>
      </c>
      <c r="D30" s="16" t="s">
        <v>46</v>
      </c>
      <c r="E30" s="5">
        <v>0</v>
      </c>
      <c r="F30" s="6">
        <v>0</v>
      </c>
      <c r="G30" s="6">
        <f>222.3+197.6+197.6</f>
        <v>617.5</v>
      </c>
    </row>
    <row r="31" spans="1:9" x14ac:dyDescent="0.25">
      <c r="A31" s="7" t="s">
        <v>19</v>
      </c>
      <c r="B31" s="7" t="s">
        <v>28</v>
      </c>
      <c r="C31" s="17">
        <v>65242.66</v>
      </c>
      <c r="D31" s="16" t="s">
        <v>45</v>
      </c>
      <c r="E31" s="8">
        <v>0</v>
      </c>
      <c r="F31" s="8">
        <v>0</v>
      </c>
      <c r="G31" s="8">
        <v>0</v>
      </c>
    </row>
    <row r="32" spans="1:9" x14ac:dyDescent="0.25">
      <c r="A32" s="7" t="s">
        <v>19</v>
      </c>
      <c r="B32" s="7" t="s">
        <v>29</v>
      </c>
      <c r="C32" s="18">
        <v>0</v>
      </c>
      <c r="D32" s="16" t="s">
        <v>47</v>
      </c>
      <c r="E32" s="5">
        <f>2300+2900+3000</f>
        <v>8200</v>
      </c>
      <c r="F32" s="6">
        <v>0</v>
      </c>
      <c r="G32" s="6">
        <v>0</v>
      </c>
    </row>
    <row r="33" spans="1:8" x14ac:dyDescent="0.25">
      <c r="A33" s="7" t="s">
        <v>19</v>
      </c>
      <c r="B33" s="7" t="s">
        <v>30</v>
      </c>
      <c r="C33" s="18">
        <v>0</v>
      </c>
      <c r="D33" s="16" t="s">
        <v>47</v>
      </c>
      <c r="E33" s="5">
        <f>2300+2100+2800</f>
        <v>7200</v>
      </c>
      <c r="F33" s="6">
        <v>0</v>
      </c>
      <c r="G33" s="6">
        <f>60.8+48.64+60.8</f>
        <v>170.24</v>
      </c>
    </row>
    <row r="34" spans="1:8" x14ac:dyDescent="0.25">
      <c r="A34" s="7" t="s">
        <v>31</v>
      </c>
      <c r="B34" s="7" t="s">
        <v>32</v>
      </c>
      <c r="C34" s="17">
        <v>49962.080000000002</v>
      </c>
      <c r="D34" s="16" t="s">
        <v>46</v>
      </c>
      <c r="E34" s="8">
        <v>0</v>
      </c>
      <c r="F34" s="8">
        <v>0</v>
      </c>
      <c r="G34" s="8">
        <f>338.15+384.45+85.4+339.95+464.75+391.25</f>
        <v>2003.9499999999998</v>
      </c>
    </row>
    <row r="35" spans="1:8" x14ac:dyDescent="0.25">
      <c r="A35" s="7" t="s">
        <v>31</v>
      </c>
      <c r="B35" s="7" t="s">
        <v>33</v>
      </c>
      <c r="C35" s="17">
        <v>49962.080000000002</v>
      </c>
      <c r="D35" s="16" t="s">
        <v>46</v>
      </c>
      <c r="E35" s="5">
        <v>0</v>
      </c>
      <c r="F35" s="6">
        <v>0</v>
      </c>
      <c r="G35" s="6">
        <f>33.44+29.26+16.72+33.44+29.26+37.62</f>
        <v>179.74</v>
      </c>
    </row>
    <row r="36" spans="1:8" x14ac:dyDescent="0.25">
      <c r="A36" s="7" t="s">
        <v>31</v>
      </c>
      <c r="B36" s="7" t="s">
        <v>34</v>
      </c>
      <c r="C36" s="17">
        <v>65242.66</v>
      </c>
      <c r="D36" s="16" t="s">
        <v>45</v>
      </c>
      <c r="E36" s="8">
        <v>0</v>
      </c>
      <c r="F36" s="8">
        <v>0</v>
      </c>
      <c r="G36" s="8">
        <f>150.48+100.32+25.08+112.86+137.94+137.94</f>
        <v>664.62000000000012</v>
      </c>
    </row>
    <row r="37" spans="1:8" x14ac:dyDescent="0.25">
      <c r="A37" s="7" t="s">
        <v>35</v>
      </c>
      <c r="B37" s="7" t="s">
        <v>36</v>
      </c>
      <c r="C37" s="17">
        <v>65242.66</v>
      </c>
      <c r="D37" s="16" t="s">
        <v>45</v>
      </c>
      <c r="E37" s="8">
        <v>0</v>
      </c>
      <c r="F37" s="8">
        <v>0</v>
      </c>
      <c r="G37" s="8">
        <v>0</v>
      </c>
    </row>
    <row r="38" spans="1:8" x14ac:dyDescent="0.25">
      <c r="A38" s="7" t="s">
        <v>37</v>
      </c>
      <c r="B38" s="7" t="s">
        <v>38</v>
      </c>
      <c r="C38" s="17">
        <v>49962.04</v>
      </c>
      <c r="D38" s="16" t="s">
        <v>46</v>
      </c>
      <c r="E38" s="5">
        <v>0</v>
      </c>
      <c r="F38" s="6">
        <v>0</v>
      </c>
      <c r="G38" s="6">
        <v>0</v>
      </c>
    </row>
    <row r="39" spans="1:8" x14ac:dyDescent="0.25">
      <c r="B39" s="11" t="s">
        <v>51</v>
      </c>
      <c r="G39" s="12"/>
    </row>
    <row r="40" spans="1:8" x14ac:dyDescent="0.25">
      <c r="B40" s="11" t="s">
        <v>39</v>
      </c>
    </row>
    <row r="41" spans="1:8" s="20" customFormat="1" x14ac:dyDescent="0.25">
      <c r="B41" s="11" t="s">
        <v>40</v>
      </c>
      <c r="F41" s="19" t="s">
        <v>43</v>
      </c>
      <c r="H41" s="22"/>
    </row>
    <row r="42" spans="1:8" s="15" customFormat="1" x14ac:dyDescent="0.25">
      <c r="B42" s="19"/>
      <c r="F42" s="21"/>
      <c r="H42" s="23"/>
    </row>
    <row r="43" spans="1:8" x14ac:dyDescent="0.25">
      <c r="C43" s="19"/>
      <c r="D43" s="19"/>
    </row>
    <row r="44" spans="1:8" x14ac:dyDescent="0.25">
      <c r="C44" s="19"/>
      <c r="D44" s="19"/>
    </row>
    <row r="45" spans="1:8" x14ac:dyDescent="0.25">
      <c r="C45" s="19"/>
      <c r="D45" s="19"/>
    </row>
    <row r="46" spans="1:8" x14ac:dyDescent="0.25">
      <c r="C46" s="19"/>
      <c r="D46" s="19"/>
    </row>
    <row r="47" spans="1:8" x14ac:dyDescent="0.25">
      <c r="C47" s="15"/>
      <c r="D47" s="15"/>
    </row>
  </sheetData>
  <mergeCells count="7">
    <mergeCell ref="A3:G3"/>
    <mergeCell ref="A5:A7"/>
    <mergeCell ref="B5:B7"/>
    <mergeCell ref="E5:G5"/>
    <mergeCell ref="E6:G6"/>
    <mergeCell ref="C5:C7"/>
    <mergeCell ref="D5:D7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2019-01-29T08:13:02Z</cp:lastPrinted>
  <dcterms:created xsi:type="dcterms:W3CDTF">2017-04-26T11:32:23Z</dcterms:created>
  <dcterms:modified xsi:type="dcterms:W3CDTF">2019-02-04T11:36:27Z</dcterms:modified>
</cp:coreProperties>
</file>